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xana\PMI\PMI 2020-2022\Indicadores\Catastro\"/>
    </mc:Choice>
  </mc:AlternateContent>
  <bookViews>
    <workbookView xWindow="0" yWindow="0" windowWidth="21600" windowHeight="9135"/>
  </bookViews>
  <sheets>
    <sheet name="Hoja1" sheetId="1" r:id="rId1"/>
    <sheet name="Hoja2" sheetId="2" r:id="rId2"/>
    <sheet name="Hoja3" sheetId="3" r:id="rId3"/>
  </sheets>
  <definedNames>
    <definedName name="_xlnm.Print_Area" localSheetId="2">Hoja3!$Q$2:$U$29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14" i="1"/>
  <c r="N231" i="1"/>
  <c r="N232" i="1"/>
  <c r="N233" i="1"/>
  <c r="N23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14" i="1"/>
  <c r="K231" i="1"/>
  <c r="K232" i="1"/>
  <c r="K233" i="1"/>
  <c r="K23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14" i="1"/>
  <c r="H231" i="1"/>
  <c r="H232" i="1"/>
  <c r="H233" i="1"/>
  <c r="H234" i="1"/>
  <c r="F22" i="1" l="1"/>
  <c r="F61" i="1"/>
  <c r="F102" i="1"/>
  <c r="F122" i="1"/>
  <c r="F138" i="1"/>
  <c r="F166" i="1"/>
  <c r="F183" i="1"/>
  <c r="F210" i="1"/>
  <c r="F221" i="1"/>
  <c r="F230" i="1"/>
  <c r="F43" i="1"/>
  <c r="F51" i="1"/>
  <c r="F73" i="1"/>
  <c r="F110" i="1"/>
  <c r="F155" i="1"/>
  <c r="F179" i="1"/>
  <c r="F187" i="1"/>
  <c r="F226" i="1"/>
  <c r="L230" i="1"/>
  <c r="L226" i="1"/>
  <c r="L221" i="1"/>
  <c r="L210" i="1"/>
  <c r="L196" i="1"/>
  <c r="L187" i="1"/>
  <c r="L183" i="1"/>
  <c r="L179" i="1"/>
  <c r="L175" i="1"/>
  <c r="L166" i="1"/>
  <c r="L155" i="1"/>
  <c r="L151" i="1"/>
  <c r="L138" i="1"/>
  <c r="L128" i="1"/>
  <c r="L122" i="1"/>
  <c r="L110" i="1"/>
  <c r="L102" i="1"/>
  <c r="L88" i="1"/>
  <c r="L87" i="1"/>
  <c r="L73" i="1"/>
  <c r="L61" i="1"/>
  <c r="L51" i="1"/>
  <c r="L43" i="1"/>
  <c r="L22" i="1"/>
  <c r="L14" i="1"/>
  <c r="N13" i="1"/>
  <c r="M13" i="1"/>
  <c r="I230" i="1"/>
  <c r="I226" i="1"/>
  <c r="I221" i="1"/>
  <c r="I210" i="1"/>
  <c r="I196" i="1"/>
  <c r="I187" i="1"/>
  <c r="I183" i="1"/>
  <c r="I179" i="1"/>
  <c r="I175" i="1"/>
  <c r="I166" i="1"/>
  <c r="I155" i="1"/>
  <c r="I151" i="1"/>
  <c r="I138" i="1"/>
  <c r="I128" i="1"/>
  <c r="I122" i="1"/>
  <c r="I110" i="1"/>
  <c r="I102" i="1"/>
  <c r="I88" i="1"/>
  <c r="I87" i="1"/>
  <c r="I73" i="1"/>
  <c r="I61" i="1"/>
  <c r="I51" i="1"/>
  <c r="I43" i="1"/>
  <c r="I22" i="1"/>
  <c r="I14" i="1"/>
  <c r="K13" i="1"/>
  <c r="J13" i="1"/>
  <c r="F87" i="1"/>
  <c r="F88" i="1"/>
  <c r="F128" i="1"/>
  <c r="F151" i="1"/>
  <c r="F175" i="1"/>
  <c r="F196" i="1"/>
  <c r="F14" i="1"/>
  <c r="G13" i="1"/>
  <c r="C110" i="1"/>
  <c r="C122" i="1"/>
  <c r="C128" i="1"/>
  <c r="C138" i="1"/>
  <c r="C151" i="1"/>
  <c r="C155" i="1"/>
  <c r="C166" i="1"/>
  <c r="C175" i="1"/>
  <c r="C179" i="1"/>
  <c r="C183" i="1"/>
  <c r="C187" i="1"/>
  <c r="C196" i="1"/>
  <c r="C210" i="1"/>
  <c r="C221" i="1"/>
  <c r="C226" i="1"/>
  <c r="C230" i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" i="3"/>
  <c r="C22" i="1"/>
  <c r="C43" i="1"/>
  <c r="C51" i="1"/>
  <c r="C61" i="1"/>
  <c r="C73" i="1"/>
  <c r="C87" i="1"/>
  <c r="C88" i="1"/>
  <c r="C102" i="1"/>
  <c r="C14" i="1"/>
  <c r="E13" i="1"/>
  <c r="D13" i="1"/>
  <c r="S31" i="3"/>
  <c r="T31" i="3"/>
  <c r="R31" i="3"/>
  <c r="S17" i="3"/>
  <c r="R17" i="3"/>
  <c r="S16" i="3"/>
  <c r="R16" i="3"/>
  <c r="T16" i="3"/>
  <c r="S28" i="3"/>
  <c r="R28" i="3"/>
  <c r="T28" i="3"/>
  <c r="S27" i="3"/>
  <c r="R27" i="3"/>
  <c r="T27" i="3" s="1"/>
  <c r="S26" i="3"/>
  <c r="R26" i="3"/>
  <c r="T26" i="3" s="1"/>
  <c r="S25" i="3"/>
  <c r="R25" i="3"/>
  <c r="T25" i="3" s="1"/>
  <c r="S24" i="3"/>
  <c r="R24" i="3"/>
  <c r="T24" i="3" s="1"/>
  <c r="S23" i="3"/>
  <c r="T23" i="3" s="1"/>
  <c r="R23" i="3"/>
  <c r="S22" i="3"/>
  <c r="R22" i="3"/>
  <c r="T22" i="3" s="1"/>
  <c r="S21" i="3"/>
  <c r="R21" i="3"/>
  <c r="S20" i="3"/>
  <c r="R20" i="3"/>
  <c r="T20" i="3" s="1"/>
  <c r="S19" i="3"/>
  <c r="R19" i="3"/>
  <c r="T19" i="3"/>
  <c r="S18" i="3"/>
  <c r="R18" i="3"/>
  <c r="T18" i="3"/>
  <c r="S15" i="3"/>
  <c r="T15" i="3" s="1"/>
  <c r="R15" i="3"/>
  <c r="S14" i="3"/>
  <c r="R14" i="3"/>
  <c r="S13" i="3"/>
  <c r="R13" i="3"/>
  <c r="T13" i="3"/>
  <c r="S12" i="3"/>
  <c r="R12" i="3"/>
  <c r="T12" i="3" s="1"/>
  <c r="R11" i="3"/>
  <c r="S11" i="3"/>
  <c r="T11" i="3"/>
  <c r="S10" i="3"/>
  <c r="R10" i="3"/>
  <c r="T10" i="3" s="1"/>
  <c r="S9" i="3"/>
  <c r="R9" i="3"/>
  <c r="T9" i="3"/>
  <c r="S8" i="3"/>
  <c r="R8" i="3"/>
  <c r="S7" i="3"/>
  <c r="R7" i="3"/>
  <c r="T7" i="3" s="1"/>
  <c r="S6" i="3"/>
  <c r="R6" i="3"/>
  <c r="T6" i="3" s="1"/>
  <c r="S5" i="3"/>
  <c r="R5" i="3"/>
  <c r="T4" i="3"/>
  <c r="S4" i="3"/>
  <c r="R4" i="3"/>
  <c r="T3" i="3"/>
  <c r="S3" i="3"/>
  <c r="R3" i="3"/>
  <c r="L13" i="1" l="1"/>
  <c r="I13" i="1"/>
  <c r="C13" i="1"/>
  <c r="H13" i="1"/>
  <c r="F13" i="1" s="1"/>
  <c r="S29" i="3"/>
  <c r="T21" i="3"/>
  <c r="R29" i="3"/>
  <c r="T17" i="3"/>
  <c r="T14" i="3"/>
  <c r="T8" i="3"/>
  <c r="T5" i="3"/>
  <c r="T29" i="3" l="1"/>
</calcChain>
</file>

<file path=xl/sharedStrings.xml><?xml version="1.0" encoding="utf-8"?>
<sst xmlns="http://schemas.openxmlformats.org/spreadsheetml/2006/main" count="354" uniqueCount="253">
  <si>
    <t>V1</t>
  </si>
  <si>
    <t>V2</t>
  </si>
  <si>
    <t>Fórmula</t>
  </si>
  <si>
    <t>Valores</t>
  </si>
  <si>
    <t>Indicador</t>
  </si>
  <si>
    <t>AMAZONAS</t>
  </si>
  <si>
    <t>ANCASH</t>
  </si>
  <si>
    <t>APURÍMAC</t>
  </si>
  <si>
    <t>AREQUIPA</t>
  </si>
  <si>
    <t>AYACUCHO</t>
  </si>
  <si>
    <t>CAJAMARCA</t>
  </si>
  <si>
    <t>LIMA</t>
  </si>
  <si>
    <t>CUSCO</t>
  </si>
  <si>
    <t>HUANCAVELICA</t>
  </si>
  <si>
    <t>HUANUCO</t>
  </si>
  <si>
    <t>ICA</t>
  </si>
  <si>
    <t>JUNÍN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</si>
  <si>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</si>
  <si>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</si>
  <si>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</si>
  <si>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</si>
  <si>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</si>
  <si>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</si>
  <si>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</si>
  <si>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</si>
  <si>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</si>
  <si>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</si>
  <si>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</si>
  <si>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</si>
  <si>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CHACHAPOYAS</t>
  </si>
  <si>
    <t>HUARAZ</t>
  </si>
  <si>
    <t>ABANCAY</t>
  </si>
  <si>
    <t>HUAMANGA</t>
  </si>
  <si>
    <t>CALLAO</t>
  </si>
  <si>
    <t>HUANCAYO</t>
  </si>
  <si>
    <t>TRUJILLO</t>
  </si>
  <si>
    <t>CHICLAYO</t>
  </si>
  <si>
    <t>MAYNAS</t>
  </si>
  <si>
    <t>TAMBOPATA</t>
  </si>
  <si>
    <t>MARISCAL NIETO</t>
  </si>
  <si>
    <t>MOYOBAMBA</t>
  </si>
  <si>
    <t>CORONEL PORTILLO</t>
  </si>
  <si>
    <t>BAGUA</t>
  </si>
  <si>
    <t>AIJA</t>
  </si>
  <si>
    <t>ANDAHUAYLAS</t>
  </si>
  <si>
    <t>CAMANÁ</t>
  </si>
  <si>
    <t>CANGALLO</t>
  </si>
  <si>
    <t>CAJABAMBA</t>
  </si>
  <si>
    <t>ACOMAYO</t>
  </si>
  <si>
    <t>ACOBAMBA</t>
  </si>
  <si>
    <t>AMBO</t>
  </si>
  <si>
    <t>CHINCHA</t>
  </si>
  <si>
    <t>CONCEPCIÓN</t>
  </si>
  <si>
    <t>ASCOPE</t>
  </si>
  <si>
    <t>FERREÑAFE</t>
  </si>
  <si>
    <t>ALTO AMAZONAS</t>
  </si>
  <si>
    <t>MANÚ</t>
  </si>
  <si>
    <t>GENERAL SÁNCHEZ CERRO</t>
  </si>
  <si>
    <t>DANIEL A. CARRIÓN</t>
  </si>
  <si>
    <t>AYABACA</t>
  </si>
  <si>
    <t>AZÁNGARO</t>
  </si>
  <si>
    <t>BELLAVISTA</t>
  </si>
  <si>
    <t>CANDARAVE</t>
  </si>
  <si>
    <t>CONTRALMIRANTE VILLAR</t>
  </si>
  <si>
    <t>ATALAYA</t>
  </si>
  <si>
    <t>BONGARÁ</t>
  </si>
  <si>
    <t>ANTABAMBA</t>
  </si>
  <si>
    <t>CARAVELÍ</t>
  </si>
  <si>
    <t>HUANCA SANCOS</t>
  </si>
  <si>
    <t>CELENDÍN</t>
  </si>
  <si>
    <t>BARRANCA</t>
  </si>
  <si>
    <t>ANTA</t>
  </si>
  <si>
    <t>ANGARAES</t>
  </si>
  <si>
    <t>DOS DE MAYO</t>
  </si>
  <si>
    <t>CHANCHAMAYO</t>
  </si>
  <si>
    <t>BOLÍVAR</t>
  </si>
  <si>
    <t>TAHUAMANÚ</t>
  </si>
  <si>
    <t>ILO</t>
  </si>
  <si>
    <t>OXAPAMPA</t>
  </si>
  <si>
    <t>HUANCABAMBA</t>
  </si>
  <si>
    <t>CARABAYA</t>
  </si>
  <si>
    <t>EL DORADO</t>
  </si>
  <si>
    <t>JORGE BASADRE</t>
  </si>
  <si>
    <t>ZARUMILLA</t>
  </si>
  <si>
    <t>PADRE ABAD</t>
  </si>
  <si>
    <t>CONDORCANQUI</t>
  </si>
  <si>
    <t>ASUNCIÓN</t>
  </si>
  <si>
    <t>AYMARAES</t>
  </si>
  <si>
    <t>CASTILLA</t>
  </si>
  <si>
    <t>HUANTA</t>
  </si>
  <si>
    <t>CHOTA</t>
  </si>
  <si>
    <t>CAJATAMBO</t>
  </si>
  <si>
    <t>CALCA</t>
  </si>
  <si>
    <t>CASTROVIRREYNA</t>
  </si>
  <si>
    <t>HUACAYBAMBA</t>
  </si>
  <si>
    <t>PALPA</t>
  </si>
  <si>
    <t>JAUJA</t>
  </si>
  <si>
    <t>CHEPÉN</t>
  </si>
  <si>
    <t>MARISCAL RAMÓN CASTILLA</t>
  </si>
  <si>
    <t>MORROPÓN</t>
  </si>
  <si>
    <t>CHUCUITO</t>
  </si>
  <si>
    <t>HUALLAGA</t>
  </si>
  <si>
    <t>TARATA</t>
  </si>
  <si>
    <t>PURÚS</t>
  </si>
  <si>
    <t>LUYA</t>
  </si>
  <si>
    <t>BOLOGNESI</t>
  </si>
  <si>
    <t>COTABAMBAS</t>
  </si>
  <si>
    <t>CAYLLOMA</t>
  </si>
  <si>
    <t>LA MAR</t>
  </si>
  <si>
    <t>CONTUMAZÁ</t>
  </si>
  <si>
    <t>CANTA</t>
  </si>
  <si>
    <t>CANAS</t>
  </si>
  <si>
    <t>CHURCAMPA</t>
  </si>
  <si>
    <t>HUAMALIES</t>
  </si>
  <si>
    <t>PISCO</t>
  </si>
  <si>
    <t>JULCÁN</t>
  </si>
  <si>
    <t>REQUENA</t>
  </si>
  <si>
    <t>PAITA</t>
  </si>
  <si>
    <t>EL COLLAO</t>
  </si>
  <si>
    <t>LAMAS</t>
  </si>
  <si>
    <t>RODRÍGUEZ DE MENDOZA</t>
  </si>
  <si>
    <t>CARHUAZ</t>
  </si>
  <si>
    <t>CHINCHEROS</t>
  </si>
  <si>
    <t>CONDESUYOS</t>
  </si>
  <si>
    <t>LUCANAS</t>
  </si>
  <si>
    <t>CUTERVO</t>
  </si>
  <si>
    <t>CAÑETE</t>
  </si>
  <si>
    <t>CANCHIS</t>
  </si>
  <si>
    <t>HUAYTARÁ</t>
  </si>
  <si>
    <t>LEONCIO PRADO</t>
  </si>
  <si>
    <t xml:space="preserve">SATIPO </t>
  </si>
  <si>
    <t>OTUZCO</t>
  </si>
  <si>
    <t>SULLANA</t>
  </si>
  <si>
    <t>HUANCANÉ</t>
  </si>
  <si>
    <t>MARISCAL CÁCERES</t>
  </si>
  <si>
    <t>UTCUBAMBA</t>
  </si>
  <si>
    <t>CARLOS FERMÍN FITZCARRALD</t>
  </si>
  <si>
    <t>GRAU</t>
  </si>
  <si>
    <t>PARINACOCHAS</t>
  </si>
  <si>
    <t>HUALGAYOC</t>
  </si>
  <si>
    <t>HUARAL</t>
  </si>
  <si>
    <t>CHUMBIVILCAS</t>
  </si>
  <si>
    <t>TAYACAJA</t>
  </si>
  <si>
    <t>MARAÑÓN</t>
  </si>
  <si>
    <t>TARMA</t>
  </si>
  <si>
    <t>PACASMAYO</t>
  </si>
  <si>
    <t>DATEM DEL MARAÑÓN</t>
  </si>
  <si>
    <t>TALARA</t>
  </si>
  <si>
    <t>LAMPA</t>
  </si>
  <si>
    <t>PICOTA</t>
  </si>
  <si>
    <t>CASMA</t>
  </si>
  <si>
    <t>ISLAY</t>
  </si>
  <si>
    <t>PAUCAR DEL SARA SARA</t>
  </si>
  <si>
    <t>JAÉN</t>
  </si>
  <si>
    <t>HUAURA</t>
  </si>
  <si>
    <t>ESPINAR</t>
  </si>
  <si>
    <t>PACHITEA</t>
  </si>
  <si>
    <t>YAULI</t>
  </si>
  <si>
    <t>PATAZ</t>
  </si>
  <si>
    <t>SECHURA</t>
  </si>
  <si>
    <t>MELGAR</t>
  </si>
  <si>
    <t>RIOJA</t>
  </si>
  <si>
    <t>CORONGO</t>
  </si>
  <si>
    <t>LA UNIÓN</t>
  </si>
  <si>
    <t>SUCRE</t>
  </si>
  <si>
    <t>SAN IGNACIO</t>
  </si>
  <si>
    <t>OYÓN</t>
  </si>
  <si>
    <t>LA CONVENCIÓN</t>
  </si>
  <si>
    <t>PUERTO INCA</t>
  </si>
  <si>
    <t>CHUPACA</t>
  </si>
  <si>
    <t>SÁNCHEZ CARRIÓN</t>
  </si>
  <si>
    <t>MOHO</t>
  </si>
  <si>
    <t>HUARI</t>
  </si>
  <si>
    <t>VÍCTOR FAJARDO</t>
  </si>
  <si>
    <t>SAN MARCOS</t>
  </si>
  <si>
    <t>YAUYOS</t>
  </si>
  <si>
    <t>PARURO</t>
  </si>
  <si>
    <t>LAURICOCHA</t>
  </si>
  <si>
    <t>SANTIAGO DE CHUCO</t>
  </si>
  <si>
    <t>SAN ANTONIO DE PUTINA</t>
  </si>
  <si>
    <t>TOCACHE</t>
  </si>
  <si>
    <t>HUARMEY</t>
  </si>
  <si>
    <t>VILCAS HUAMÁN</t>
  </si>
  <si>
    <t>SAN MIGUEL</t>
  </si>
  <si>
    <t>PAUCARTAMBO</t>
  </si>
  <si>
    <t>YAROWILCA</t>
  </si>
  <si>
    <t>GRAN CHIMÚ</t>
  </si>
  <si>
    <t>SAN ROMÁN</t>
  </si>
  <si>
    <t>HUAYLAS</t>
  </si>
  <si>
    <t>SAN PABLO</t>
  </si>
  <si>
    <t>QUISPICANCHI</t>
  </si>
  <si>
    <t>VIRÚ</t>
  </si>
  <si>
    <t>SANDIA</t>
  </si>
  <si>
    <t>MARISCAL LUZURIAGA</t>
  </si>
  <si>
    <t>SANTA CRUZ</t>
  </si>
  <si>
    <t>URUBAMBA</t>
  </si>
  <si>
    <t>YUNGUYO</t>
  </si>
  <si>
    <t>OCROS</t>
  </si>
  <si>
    <t>PALLASCA</t>
  </si>
  <si>
    <t>POMABAMBA</t>
  </si>
  <si>
    <t>RECUAY</t>
  </si>
  <si>
    <t>Unidad de Medida</t>
  </si>
  <si>
    <t>ANTONIO RAIMONDI</t>
  </si>
  <si>
    <t>SANTA</t>
  </si>
  <si>
    <t>SIHUAS</t>
  </si>
  <si>
    <t>YUNGAY</t>
  </si>
  <si>
    <t>NASCA</t>
  </si>
  <si>
    <t>HUAROCHIRI</t>
  </si>
  <si>
    <t>PUTUMAYO</t>
  </si>
  <si>
    <t>PERÚ</t>
  </si>
  <si>
    <t>Variable 1 (V1)</t>
  </si>
  <si>
    <t>Variable 2 (V2)</t>
  </si>
  <si>
    <t>Línea Base</t>
  </si>
  <si>
    <t>Reporte de Valores de Indicadores de Brechas</t>
  </si>
  <si>
    <t>Año</t>
  </si>
  <si>
    <t>Porcentaje de predios rurales que no cuentan con título de propiedad registrado</t>
  </si>
  <si>
    <t>Porcentaje (%)</t>
  </si>
  <si>
    <t>Suma de predios rurales individuales (PRI), comunidades nativas (CC.NN.), comunidades campesinas (CC.CC.).</t>
  </si>
  <si>
    <t>Total de títulos inscritos: predios rurales individuales (PRI), comunidades nativas (CC.NN.), comunidades campesinas (CC.CC.)</t>
  </si>
  <si>
    <t>Departamento</t>
  </si>
  <si>
    <t>Titulados</t>
  </si>
  <si>
    <t>No titulados</t>
  </si>
  <si>
    <t>Total Unidades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</si>
  <si>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</si>
  <si>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</si>
  <si>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</si>
  <si>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</si>
  <si>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</si>
  <si>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</si>
  <si>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</si>
  <si>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</si>
  <si>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</si>
  <si>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</si>
  <si>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</si>
  <si>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</si>
  <si>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</si>
  <si>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</si>
  <si>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</si>
  <si>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</si>
  <si>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</si>
  <si>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</si>
  <si>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</si>
  <si>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Prov. Const. del Callao</t>
  </si>
  <si>
    <t>Puno</t>
  </si>
  <si>
    <t>San Martin</t>
  </si>
  <si>
    <t>Tacna</t>
  </si>
  <si>
    <t>Tumbes</t>
  </si>
  <si>
    <t>Ucayali</t>
  </si>
  <si>
    <t>TOTAL</t>
  </si>
  <si>
    <t>Lima Metropolitana</t>
  </si>
  <si>
    <t>Año 1 (2020)</t>
  </si>
  <si>
    <t>Año 2 (2021)</t>
  </si>
  <si>
    <t>Año 3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</si>
</sst>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0" xfId="0" applyFont="1" applyBorder="1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5" fillId="0" borderId="0" xfId="0" applyFont="1"/>
    <xf numFmtId="0" fontId="7" fillId="0" borderId="5" xfId="0" applyFont="1" applyBorder="1" applyAlignment="1">
      <alignment vertical="center" wrapText="1"/>
    </xf>
    <xf numFmtId="3" fontId="0" fillId="0" borderId="0" xfId="0" applyNumberFormat="1"/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right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2" fontId="0" fillId="0" borderId="0" xfId="0" applyNumberFormat="1"/>
    <xf numFmtId="164" fontId="1" fillId="0" borderId="9" xfId="1" applyNumberFormat="1" applyFont="1" applyBorder="1" applyAlignment="1">
      <alignment horizontal="right" vertical="center" wrapText="1"/>
    </xf>
    <xf numFmtId="164" fontId="1" fillId="0" borderId="9" xfId="1" applyNumberFormat="1" applyFont="1" applyBorder="1" applyAlignment="1">
      <alignment vertical="center" wrapText="1"/>
    </xf>
    <xf numFmtId="164" fontId="2" fillId="0" borderId="9" xfId="1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7</xdr:row>
      <xdr:rowOff>47625</xdr:rowOff>
    </xdr:from>
    <xdr:to>
      <xdr:col>4</xdr:col>
      <xdr:colOff>247650</xdr:colOff>
      <xdr:row>7</xdr:row>
      <xdr:rowOff>333375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219200"/>
          <a:ext cx="15049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3</xdr:col>
      <xdr:colOff>485775</xdr:colOff>
      <xdr:row>16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57500"/>
          <a:ext cx="20097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2</xdr:col>
      <xdr:colOff>742950</xdr:colOff>
      <xdr:row>19</xdr:row>
      <xdr:rowOff>95250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429000"/>
          <a:ext cx="15049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5"/>
  <sheetViews>
    <sheetView tabSelected="1" topLeftCell="A7" workbookViewId="0">
      <selection activeCell="B11" sqref="B11:E11"/>
    </sheetView>
  </sheetViews>
  <sheetFormatPr baseColWidth="10" defaultRowHeight="12.75" outlineLevelRow="1" x14ac:dyDescent="0.25"/>
  <cols>
    <col min="1" max="1" width="24" style="1" bestFit="1" customWidth="1"/>
    <col min="2" max="2" width="6.85546875" style="1" customWidth="1"/>
    <col min="3" max="3" width="9.28515625" style="1" customWidth="1"/>
    <col min="4" max="4" width="10.5703125" style="1" customWidth="1"/>
    <col min="5" max="5" width="10" style="1" customWidth="1"/>
    <col min="6" max="6" width="9.28515625" style="1" customWidth="1"/>
    <col min="7" max="7" width="10.5703125" style="2" customWidth="1"/>
    <col min="8" max="8" width="9.85546875" style="1" customWidth="1"/>
    <col min="9" max="9" width="9.28515625" style="1" customWidth="1"/>
    <col min="10" max="10" width="10.140625" style="1" customWidth="1"/>
    <col min="11" max="11" width="9.85546875" style="1" customWidth="1"/>
    <col min="12" max="12" width="9.28515625" style="1" customWidth="1"/>
    <col min="13" max="13" width="10.140625" style="1" customWidth="1"/>
    <col min="14" max="14" width="9.85546875" style="1" customWidth="1"/>
    <col min="15" max="15" width="15" style="1" customWidth="1"/>
    <col min="16" max="16384" width="11.42578125" style="1"/>
  </cols>
  <sheetData>
    <row r="1" spans="1:44" ht="15.75" x14ac:dyDescent="0.25">
      <c r="A1" s="66" t="s">
        <v>213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44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44" x14ac:dyDescent="0.25">
      <c r="A4" s="16" t="s">
        <v>4</v>
      </c>
      <c r="B4" s="71" t="s">
        <v>215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44" x14ac:dyDescent="0.25">
      <c r="A5" s="22" t="s">
        <v>201</v>
      </c>
      <c r="B5" s="71" t="s">
        <v>216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44" ht="12.75" customHeight="1" x14ac:dyDescent="0.25">
      <c r="A6" s="22" t="s">
        <v>210</v>
      </c>
      <c r="B6" s="71" t="s">
        <v>217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44" x14ac:dyDescent="0.25">
      <c r="A7" s="22" t="s">
        <v>211</v>
      </c>
      <c r="B7" s="71" t="s">
        <v>218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44" ht="31.5" customHeight="1" x14ac:dyDescent="0.25">
      <c r="A8" s="16" t="s">
        <v>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44" s="18" customFormat="1" ht="15.75" customHeight="1" x14ac:dyDescent="0.25">
      <c r="A9" s="19"/>
      <c r="B9" s="19"/>
      <c r="C9" s="20"/>
      <c r="D9" s="20"/>
      <c r="E9" s="20"/>
      <c r="F9" s="21"/>
      <c r="G9" s="20"/>
      <c r="H9" s="21"/>
      <c r="I9" s="21"/>
      <c r="J9" s="21"/>
      <c r="K9" s="21"/>
      <c r="L9" s="21"/>
      <c r="M9" s="21"/>
      <c r="N9" s="21"/>
    </row>
    <row r="10" spans="1:44" s="3" customFormat="1" ht="15" customHeight="1" x14ac:dyDescent="0.2">
      <c r="A10" s="17"/>
      <c r="B10" s="68" t="s">
        <v>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V10" s="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3" customFormat="1" ht="15" customHeight="1" x14ac:dyDescent="0.2">
      <c r="A11" s="6"/>
      <c r="B11" s="63" t="s">
        <v>212</v>
      </c>
      <c r="C11" s="64"/>
      <c r="D11" s="64"/>
      <c r="E11" s="65"/>
      <c r="F11" s="63" t="s">
        <v>250</v>
      </c>
      <c r="G11" s="64"/>
      <c r="H11" s="65"/>
      <c r="I11" s="63" t="s">
        <v>251</v>
      </c>
      <c r="J11" s="64"/>
      <c r="K11" s="65"/>
      <c r="L11" s="63" t="s">
        <v>252</v>
      </c>
      <c r="M11" s="64"/>
      <c r="N11" s="65"/>
      <c r="V11" s="4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3" customFormat="1" x14ac:dyDescent="0.2">
      <c r="A12" s="6"/>
      <c r="B12" s="23" t="s">
        <v>214</v>
      </c>
      <c r="C12" s="24" t="s">
        <v>4</v>
      </c>
      <c r="D12" s="24" t="s">
        <v>0</v>
      </c>
      <c r="E12" s="25" t="s">
        <v>1</v>
      </c>
      <c r="F12" s="23" t="s">
        <v>4</v>
      </c>
      <c r="G12" s="24" t="s">
        <v>0</v>
      </c>
      <c r="H12" s="25" t="s">
        <v>1</v>
      </c>
      <c r="I12" s="23" t="s">
        <v>4</v>
      </c>
      <c r="J12" s="24" t="s">
        <v>0</v>
      </c>
      <c r="K12" s="25" t="s">
        <v>1</v>
      </c>
      <c r="L12" s="23" t="s">
        <v>4</v>
      </c>
      <c r="M12" s="24" t="s">
        <v>0</v>
      </c>
      <c r="N12" s="25" t="s">
        <v>1</v>
      </c>
      <c r="V12" s="4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3" customFormat="1" x14ac:dyDescent="0.2">
      <c r="A13" s="8" t="s">
        <v>209</v>
      </c>
      <c r="B13" s="62">
        <v>2018</v>
      </c>
      <c r="C13" s="57">
        <f>+(D13-E13)*100/D13</f>
        <v>48.423148996753312</v>
      </c>
      <c r="D13" s="55">
        <f>+SUM(D14:D230)</f>
        <v>3298441</v>
      </c>
      <c r="E13" s="55">
        <f>+SUM(E14:E230)</f>
        <v>1701232</v>
      </c>
      <c r="F13" s="57">
        <f>+(G13-H13)*100/G13</f>
        <v>46.659220692442275</v>
      </c>
      <c r="G13" s="55">
        <f>+SUM(G14:G230)</f>
        <v>3298441</v>
      </c>
      <c r="H13" s="55">
        <f>+SUM(H14:H230)</f>
        <v>1759414.1344000001</v>
      </c>
      <c r="I13" s="57">
        <f>+(J13-K13)*100/J13</f>
        <v>45.447164693865979</v>
      </c>
      <c r="J13" s="55">
        <f>+SUM(J14:J230)</f>
        <v>3298441</v>
      </c>
      <c r="K13" s="55">
        <f>+SUM(K14:K230)</f>
        <v>1799393.0864000001</v>
      </c>
      <c r="L13" s="57">
        <f>+(M13-N13)*100/M13</f>
        <v>44.242883389809919</v>
      </c>
      <c r="M13" s="55">
        <f>+SUM(M14:M230)</f>
        <v>3298441</v>
      </c>
      <c r="N13" s="55">
        <f>+SUM(N14:N230)</f>
        <v>1839115.5946883198</v>
      </c>
      <c r="V13" s="1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44" s="3" customFormat="1" x14ac:dyDescent="0.2">
      <c r="A14" s="8" t="s">
        <v>5</v>
      </c>
      <c r="B14" s="62">
        <v>2018</v>
      </c>
      <c r="C14" s="57">
        <f>+(D14-E14)*100/D14</f>
        <v>44.928005701235804</v>
      </c>
      <c r="D14" s="56">
        <v>61741</v>
      </c>
      <c r="E14" s="59">
        <v>34002</v>
      </c>
      <c r="F14" s="57">
        <f>+(G14-H14)*100/G14</f>
        <v>43.044543496218076</v>
      </c>
      <c r="G14" s="56">
        <v>61741</v>
      </c>
      <c r="H14" s="59">
        <f>+E14*1.0342</f>
        <v>35164.868399999999</v>
      </c>
      <c r="I14" s="57">
        <f>+(J14-K14)*100/J14</f>
        <v>41.750351630197109</v>
      </c>
      <c r="J14" s="56">
        <v>61741</v>
      </c>
      <c r="K14" s="59">
        <f>+E14*1.0577</f>
        <v>35963.915400000005</v>
      </c>
      <c r="L14" s="57">
        <f>+(M14-N14)*100/M14</f>
        <v>40.464461316596754</v>
      </c>
      <c r="M14" s="56">
        <v>61741</v>
      </c>
      <c r="N14" s="59">
        <f>+H14*1.0453</f>
        <v>36757.836938519999</v>
      </c>
      <c r="V14" s="9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4" hidden="1" outlineLevel="1" x14ac:dyDescent="0.2">
      <c r="A15" s="10" t="s">
        <v>29</v>
      </c>
      <c r="B15" s="62"/>
      <c r="C15" s="57"/>
      <c r="D15" s="56"/>
      <c r="E15" s="60"/>
      <c r="F15" s="57"/>
      <c r="G15" s="56"/>
      <c r="H15" s="59">
        <f t="shared" ref="H15:H78" si="0">+E15*1.0342</f>
        <v>0</v>
      </c>
      <c r="I15" s="57"/>
      <c r="J15" s="56"/>
      <c r="K15" s="59">
        <f t="shared" ref="K15:K78" si="1">+E15*1.0577</f>
        <v>0</v>
      </c>
      <c r="L15" s="57"/>
      <c r="M15" s="56"/>
      <c r="N15" s="59">
        <f t="shared" ref="N15:N78" si="2">+H15*1.0453</f>
        <v>0</v>
      </c>
      <c r="V15" s="9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4" ht="13.5" hidden="1" outlineLevel="1" thickBot="1" x14ac:dyDescent="0.25">
      <c r="A16" s="10" t="s">
        <v>42</v>
      </c>
      <c r="B16" s="62"/>
      <c r="C16" s="57"/>
      <c r="D16" s="56"/>
      <c r="E16" s="60"/>
      <c r="F16" s="57"/>
      <c r="G16" s="56"/>
      <c r="H16" s="59">
        <f t="shared" si="0"/>
        <v>0</v>
      </c>
      <c r="I16" s="57"/>
      <c r="J16" s="56"/>
      <c r="K16" s="59">
        <f t="shared" si="1"/>
        <v>0</v>
      </c>
      <c r="L16" s="57"/>
      <c r="M16" s="56"/>
      <c r="N16" s="59">
        <f t="shared" si="2"/>
        <v>0</v>
      </c>
      <c r="V16" s="12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idden="1" outlineLevel="1" x14ac:dyDescent="0.2">
      <c r="A17" s="10" t="s">
        <v>65</v>
      </c>
      <c r="B17" s="62"/>
      <c r="C17" s="57"/>
      <c r="D17" s="56"/>
      <c r="E17" s="60"/>
      <c r="F17" s="57"/>
      <c r="G17" s="56"/>
      <c r="H17" s="59">
        <f t="shared" si="0"/>
        <v>0</v>
      </c>
      <c r="I17" s="57"/>
      <c r="J17" s="56"/>
      <c r="K17" s="59">
        <f t="shared" si="1"/>
        <v>0</v>
      </c>
      <c r="L17" s="57"/>
      <c r="M17" s="56"/>
      <c r="N17" s="59">
        <f t="shared" si="2"/>
        <v>0</v>
      </c>
      <c r="T17" s="5"/>
      <c r="V17" s="5"/>
      <c r="W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idden="1" outlineLevel="1" x14ac:dyDescent="0.2">
      <c r="A18" s="10" t="s">
        <v>85</v>
      </c>
      <c r="B18" s="62"/>
      <c r="C18" s="57"/>
      <c r="D18" s="56"/>
      <c r="E18" s="60"/>
      <c r="F18" s="57"/>
      <c r="G18" s="56"/>
      <c r="H18" s="59">
        <f t="shared" si="0"/>
        <v>0</v>
      </c>
      <c r="I18" s="57"/>
      <c r="J18" s="56"/>
      <c r="K18" s="59">
        <f t="shared" si="1"/>
        <v>0</v>
      </c>
      <c r="L18" s="57"/>
      <c r="M18" s="56"/>
      <c r="N18" s="59">
        <f t="shared" si="2"/>
        <v>0</v>
      </c>
      <c r="T18" s="5"/>
      <c r="V18" s="5"/>
      <c r="W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idden="1" outlineLevel="1" x14ac:dyDescent="0.2">
      <c r="A19" s="10" t="s">
        <v>104</v>
      </c>
      <c r="B19" s="62"/>
      <c r="C19" s="57"/>
      <c r="D19" s="56"/>
      <c r="E19" s="60"/>
      <c r="F19" s="57"/>
      <c r="G19" s="56"/>
      <c r="H19" s="59">
        <f t="shared" si="0"/>
        <v>0</v>
      </c>
      <c r="I19" s="57"/>
      <c r="J19" s="56"/>
      <c r="K19" s="59">
        <f t="shared" si="1"/>
        <v>0</v>
      </c>
      <c r="L19" s="57"/>
      <c r="M19" s="56"/>
      <c r="N19" s="59">
        <f t="shared" si="2"/>
        <v>0</v>
      </c>
      <c r="T19" s="5"/>
      <c r="V19" s="5"/>
      <c r="W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idden="1" outlineLevel="1" x14ac:dyDescent="0.2">
      <c r="A20" s="10" t="s">
        <v>120</v>
      </c>
      <c r="B20" s="62"/>
      <c r="C20" s="57"/>
      <c r="D20" s="56"/>
      <c r="E20" s="60"/>
      <c r="F20" s="57"/>
      <c r="G20" s="56"/>
      <c r="H20" s="59">
        <f t="shared" si="0"/>
        <v>0</v>
      </c>
      <c r="I20" s="57"/>
      <c r="J20" s="56"/>
      <c r="K20" s="59">
        <f t="shared" si="1"/>
        <v>0</v>
      </c>
      <c r="L20" s="57"/>
      <c r="M20" s="56"/>
      <c r="N20" s="59">
        <f t="shared" si="2"/>
        <v>0</v>
      </c>
      <c r="T20" s="5"/>
      <c r="V20" s="5"/>
      <c r="W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idden="1" outlineLevel="1" x14ac:dyDescent="0.2">
      <c r="A21" s="10" t="s">
        <v>135</v>
      </c>
      <c r="B21" s="62"/>
      <c r="C21" s="57"/>
      <c r="D21" s="56"/>
      <c r="E21" s="60"/>
      <c r="F21" s="57"/>
      <c r="G21" s="56"/>
      <c r="H21" s="59">
        <f t="shared" si="0"/>
        <v>0</v>
      </c>
      <c r="I21" s="57"/>
      <c r="J21" s="56"/>
      <c r="K21" s="59">
        <f t="shared" si="1"/>
        <v>0</v>
      </c>
      <c r="L21" s="57"/>
      <c r="M21" s="56"/>
      <c r="N21" s="59">
        <f t="shared" si="2"/>
        <v>0</v>
      </c>
      <c r="T21" s="5"/>
      <c r="V21" s="5"/>
      <c r="W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collapsed="1" x14ac:dyDescent="0.2">
      <c r="A22" s="8" t="s">
        <v>6</v>
      </c>
      <c r="B22" s="62">
        <v>2018</v>
      </c>
      <c r="C22" s="57">
        <f t="shared" ref="C22:C73" si="3">+(D22-E22)*100/D22</f>
        <v>28.5832110354085</v>
      </c>
      <c r="D22" s="56">
        <v>423147</v>
      </c>
      <c r="E22" s="60">
        <v>302198</v>
      </c>
      <c r="F22" s="57">
        <f t="shared" ref="F22:F73" si="4">+(G22-H22)*100/G22</f>
        <v>26.140756852819468</v>
      </c>
      <c r="G22" s="56">
        <v>423147</v>
      </c>
      <c r="H22" s="59">
        <f t="shared" si="0"/>
        <v>312533.1716</v>
      </c>
      <c r="I22" s="57">
        <f t="shared" ref="I22:I73" si="5">+(J22-K22)*100/J22</f>
        <v>24.462462312151558</v>
      </c>
      <c r="J22" s="56">
        <v>423147</v>
      </c>
      <c r="K22" s="59">
        <f t="shared" si="1"/>
        <v>319634.82460000005</v>
      </c>
      <c r="L22" s="57">
        <f t="shared" ref="L22:L73" si="6">+(M22-N22)*100/M22</f>
        <v>22.794933138252201</v>
      </c>
      <c r="M22" s="56">
        <v>423147</v>
      </c>
      <c r="N22" s="59">
        <f t="shared" si="2"/>
        <v>326690.92427347996</v>
      </c>
      <c r="T22" s="5"/>
      <c r="V22" s="5"/>
      <c r="W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idden="1" outlineLevel="1" x14ac:dyDescent="0.2">
      <c r="A23" s="10" t="s">
        <v>30</v>
      </c>
      <c r="B23" s="62"/>
      <c r="C23" s="57"/>
      <c r="D23" s="56"/>
      <c r="E23" s="60"/>
      <c r="F23" s="57"/>
      <c r="G23" s="56"/>
      <c r="H23" s="59">
        <f t="shared" si="0"/>
        <v>0</v>
      </c>
      <c r="I23" s="57"/>
      <c r="J23" s="56"/>
      <c r="K23" s="59">
        <f t="shared" si="1"/>
        <v>0</v>
      </c>
      <c r="L23" s="57"/>
      <c r="M23" s="56"/>
      <c r="N23" s="59">
        <f t="shared" si="2"/>
        <v>0</v>
      </c>
      <c r="T23" s="5"/>
      <c r="V23" s="5"/>
      <c r="W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idden="1" outlineLevel="1" x14ac:dyDescent="0.2">
      <c r="A24" s="10" t="s">
        <v>43</v>
      </c>
      <c r="B24" s="62"/>
      <c r="C24" s="57"/>
      <c r="D24" s="56"/>
      <c r="E24" s="60"/>
      <c r="F24" s="57"/>
      <c r="G24" s="56"/>
      <c r="H24" s="59">
        <f t="shared" si="0"/>
        <v>0</v>
      </c>
      <c r="I24" s="57"/>
      <c r="J24" s="56"/>
      <c r="K24" s="59">
        <f t="shared" si="1"/>
        <v>0</v>
      </c>
      <c r="L24" s="57"/>
      <c r="M24" s="56"/>
      <c r="N24" s="59">
        <f t="shared" si="2"/>
        <v>0</v>
      </c>
      <c r="T24" s="5"/>
      <c r="V24" s="5"/>
      <c r="W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idden="1" outlineLevel="1" x14ac:dyDescent="0.2">
      <c r="A25" s="10" t="s">
        <v>202</v>
      </c>
      <c r="B25" s="62"/>
      <c r="C25" s="57"/>
      <c r="D25" s="56"/>
      <c r="E25" s="60"/>
      <c r="F25" s="57"/>
      <c r="G25" s="56"/>
      <c r="H25" s="59">
        <f t="shared" si="0"/>
        <v>0</v>
      </c>
      <c r="I25" s="57"/>
      <c r="J25" s="56"/>
      <c r="K25" s="59">
        <f t="shared" si="1"/>
        <v>0</v>
      </c>
      <c r="L25" s="57"/>
      <c r="M25" s="56"/>
      <c r="N25" s="59">
        <f t="shared" si="2"/>
        <v>0</v>
      </c>
      <c r="T25" s="5"/>
      <c r="V25" s="5"/>
      <c r="W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idden="1" outlineLevel="1" x14ac:dyDescent="0.2">
      <c r="A26" s="10" t="s">
        <v>86</v>
      </c>
      <c r="B26" s="62"/>
      <c r="C26" s="57"/>
      <c r="D26" s="56"/>
      <c r="E26" s="60"/>
      <c r="F26" s="57"/>
      <c r="G26" s="56"/>
      <c r="H26" s="59">
        <f t="shared" si="0"/>
        <v>0</v>
      </c>
      <c r="I26" s="57"/>
      <c r="J26" s="56"/>
      <c r="K26" s="59">
        <f t="shared" si="1"/>
        <v>0</v>
      </c>
      <c r="L26" s="57"/>
      <c r="M26" s="56"/>
      <c r="N26" s="59">
        <f t="shared" si="2"/>
        <v>0</v>
      </c>
      <c r="T26" s="5"/>
      <c r="V26" s="5"/>
      <c r="W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idden="1" outlineLevel="1" x14ac:dyDescent="0.2">
      <c r="A27" s="10" t="s">
        <v>105</v>
      </c>
      <c r="B27" s="62"/>
      <c r="C27" s="57"/>
      <c r="D27" s="56"/>
      <c r="E27" s="60"/>
      <c r="F27" s="57"/>
      <c r="G27" s="56"/>
      <c r="H27" s="59">
        <f t="shared" si="0"/>
        <v>0</v>
      </c>
      <c r="I27" s="57"/>
      <c r="J27" s="56"/>
      <c r="K27" s="59">
        <f t="shared" si="1"/>
        <v>0</v>
      </c>
      <c r="L27" s="57"/>
      <c r="M27" s="56"/>
      <c r="N27" s="59">
        <f t="shared" si="2"/>
        <v>0</v>
      </c>
      <c r="T27" s="5"/>
      <c r="V27" s="5"/>
      <c r="W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idden="1" outlineLevel="1" x14ac:dyDescent="0.2">
      <c r="A28" s="10" t="s">
        <v>121</v>
      </c>
      <c r="B28" s="62"/>
      <c r="C28" s="57"/>
      <c r="D28" s="56"/>
      <c r="E28" s="60"/>
      <c r="F28" s="57"/>
      <c r="G28" s="56"/>
      <c r="H28" s="59">
        <f t="shared" si="0"/>
        <v>0</v>
      </c>
      <c r="I28" s="57"/>
      <c r="J28" s="56"/>
      <c r="K28" s="59">
        <f t="shared" si="1"/>
        <v>0</v>
      </c>
      <c r="L28" s="57"/>
      <c r="M28" s="56"/>
      <c r="N28" s="59">
        <f t="shared" si="2"/>
        <v>0</v>
      </c>
      <c r="T28" s="5"/>
      <c r="V28" s="5"/>
      <c r="W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idden="1" outlineLevel="1" x14ac:dyDescent="0.2">
      <c r="A29" s="10" t="s">
        <v>136</v>
      </c>
      <c r="B29" s="62"/>
      <c r="C29" s="57"/>
      <c r="D29" s="56"/>
      <c r="E29" s="60"/>
      <c r="F29" s="57"/>
      <c r="G29" s="56"/>
      <c r="H29" s="59">
        <f t="shared" si="0"/>
        <v>0</v>
      </c>
      <c r="I29" s="57"/>
      <c r="J29" s="56"/>
      <c r="K29" s="59">
        <f t="shared" si="1"/>
        <v>0</v>
      </c>
      <c r="L29" s="57"/>
      <c r="M29" s="56"/>
      <c r="N29" s="59">
        <f t="shared" si="2"/>
        <v>0</v>
      </c>
      <c r="T29" s="5"/>
      <c r="V29" s="5"/>
      <c r="W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idden="1" outlineLevel="1" x14ac:dyDescent="0.2">
      <c r="A30" s="10" t="s">
        <v>150</v>
      </c>
      <c r="B30" s="62"/>
      <c r="C30" s="57"/>
      <c r="D30" s="56"/>
      <c r="E30" s="60"/>
      <c r="F30" s="57"/>
      <c r="G30" s="56"/>
      <c r="H30" s="59">
        <f t="shared" si="0"/>
        <v>0</v>
      </c>
      <c r="I30" s="57"/>
      <c r="J30" s="56"/>
      <c r="K30" s="59">
        <f t="shared" si="1"/>
        <v>0</v>
      </c>
      <c r="L30" s="57"/>
      <c r="M30" s="56"/>
      <c r="N30" s="59">
        <f t="shared" si="2"/>
        <v>0</v>
      </c>
      <c r="T30" s="5"/>
      <c r="V30" s="5"/>
      <c r="W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idden="1" outlineLevel="1" x14ac:dyDescent="0.2">
      <c r="A31" s="10" t="s">
        <v>162</v>
      </c>
      <c r="B31" s="62"/>
      <c r="C31" s="57"/>
      <c r="D31" s="56"/>
      <c r="E31" s="60"/>
      <c r="F31" s="57"/>
      <c r="G31" s="56"/>
      <c r="H31" s="59">
        <f t="shared" si="0"/>
        <v>0</v>
      </c>
      <c r="I31" s="57"/>
      <c r="J31" s="56"/>
      <c r="K31" s="59">
        <f t="shared" si="1"/>
        <v>0</v>
      </c>
      <c r="L31" s="57"/>
      <c r="M31" s="56"/>
      <c r="N31" s="59">
        <f t="shared" si="2"/>
        <v>0</v>
      </c>
    </row>
    <row r="32" spans="1:44" hidden="1" outlineLevel="1" x14ac:dyDescent="0.2">
      <c r="A32" s="10" t="s">
        <v>172</v>
      </c>
      <c r="B32" s="62"/>
      <c r="C32" s="57"/>
      <c r="D32" s="56"/>
      <c r="E32" s="60"/>
      <c r="F32" s="57"/>
      <c r="G32" s="56"/>
      <c r="H32" s="59">
        <f t="shared" si="0"/>
        <v>0</v>
      </c>
      <c r="I32" s="57"/>
      <c r="J32" s="56"/>
      <c r="K32" s="59">
        <f t="shared" si="1"/>
        <v>0</v>
      </c>
      <c r="L32" s="57"/>
      <c r="M32" s="56"/>
      <c r="N32" s="59">
        <f t="shared" si="2"/>
        <v>0</v>
      </c>
    </row>
    <row r="33" spans="1:14" hidden="1" outlineLevel="1" x14ac:dyDescent="0.2">
      <c r="A33" s="10" t="s">
        <v>181</v>
      </c>
      <c r="B33" s="62"/>
      <c r="C33" s="57"/>
      <c r="D33" s="56"/>
      <c r="E33" s="60"/>
      <c r="F33" s="57"/>
      <c r="G33" s="56"/>
      <c r="H33" s="59">
        <f t="shared" si="0"/>
        <v>0</v>
      </c>
      <c r="I33" s="57"/>
      <c r="J33" s="56"/>
      <c r="K33" s="59">
        <f t="shared" si="1"/>
        <v>0</v>
      </c>
      <c r="L33" s="57"/>
      <c r="M33" s="56"/>
      <c r="N33" s="59">
        <f t="shared" si="2"/>
        <v>0</v>
      </c>
    </row>
    <row r="34" spans="1:14" hidden="1" outlineLevel="1" x14ac:dyDescent="0.2">
      <c r="A34" s="10" t="s">
        <v>188</v>
      </c>
      <c r="B34" s="62"/>
      <c r="C34" s="57"/>
      <c r="D34" s="56"/>
      <c r="E34" s="60"/>
      <c r="F34" s="57"/>
      <c r="G34" s="56"/>
      <c r="H34" s="59">
        <f t="shared" si="0"/>
        <v>0</v>
      </c>
      <c r="I34" s="57"/>
      <c r="J34" s="56"/>
      <c r="K34" s="59">
        <f t="shared" si="1"/>
        <v>0</v>
      </c>
      <c r="L34" s="57"/>
      <c r="M34" s="56"/>
      <c r="N34" s="59">
        <f t="shared" si="2"/>
        <v>0</v>
      </c>
    </row>
    <row r="35" spans="1:14" hidden="1" outlineLevel="1" x14ac:dyDescent="0.2">
      <c r="A35" s="10" t="s">
        <v>193</v>
      </c>
      <c r="B35" s="62"/>
      <c r="C35" s="57"/>
      <c r="D35" s="56"/>
      <c r="E35" s="60"/>
      <c r="F35" s="57"/>
      <c r="G35" s="56"/>
      <c r="H35" s="59">
        <f t="shared" si="0"/>
        <v>0</v>
      </c>
      <c r="I35" s="57"/>
      <c r="J35" s="56"/>
      <c r="K35" s="59">
        <f t="shared" si="1"/>
        <v>0</v>
      </c>
      <c r="L35" s="57"/>
      <c r="M35" s="56"/>
      <c r="N35" s="59">
        <f t="shared" si="2"/>
        <v>0</v>
      </c>
    </row>
    <row r="36" spans="1:14" hidden="1" outlineLevel="1" x14ac:dyDescent="0.2">
      <c r="A36" s="10" t="s">
        <v>197</v>
      </c>
      <c r="B36" s="62"/>
      <c r="C36" s="57"/>
      <c r="D36" s="56"/>
      <c r="E36" s="60"/>
      <c r="F36" s="57"/>
      <c r="G36" s="56"/>
      <c r="H36" s="59">
        <f t="shared" si="0"/>
        <v>0</v>
      </c>
      <c r="I36" s="57"/>
      <c r="J36" s="56"/>
      <c r="K36" s="59">
        <f t="shared" si="1"/>
        <v>0</v>
      </c>
      <c r="L36" s="57"/>
      <c r="M36" s="56"/>
      <c r="N36" s="59">
        <f t="shared" si="2"/>
        <v>0</v>
      </c>
    </row>
    <row r="37" spans="1:14" hidden="1" outlineLevel="1" x14ac:dyDescent="0.2">
      <c r="A37" s="10" t="s">
        <v>198</v>
      </c>
      <c r="B37" s="62"/>
      <c r="C37" s="57"/>
      <c r="D37" s="56"/>
      <c r="E37" s="60"/>
      <c r="F37" s="57"/>
      <c r="G37" s="56"/>
      <c r="H37" s="59">
        <f t="shared" si="0"/>
        <v>0</v>
      </c>
      <c r="I37" s="57"/>
      <c r="J37" s="56"/>
      <c r="K37" s="59">
        <f t="shared" si="1"/>
        <v>0</v>
      </c>
      <c r="L37" s="57"/>
      <c r="M37" s="56"/>
      <c r="N37" s="59">
        <f t="shared" si="2"/>
        <v>0</v>
      </c>
    </row>
    <row r="38" spans="1:14" hidden="1" outlineLevel="1" x14ac:dyDescent="0.2">
      <c r="A38" s="10" t="s">
        <v>199</v>
      </c>
      <c r="B38" s="62"/>
      <c r="C38" s="57"/>
      <c r="D38" s="56"/>
      <c r="E38" s="60"/>
      <c r="F38" s="57"/>
      <c r="G38" s="56"/>
      <c r="H38" s="59">
        <f t="shared" si="0"/>
        <v>0</v>
      </c>
      <c r="I38" s="57"/>
      <c r="J38" s="56"/>
      <c r="K38" s="59">
        <f t="shared" si="1"/>
        <v>0</v>
      </c>
      <c r="L38" s="57"/>
      <c r="M38" s="56"/>
      <c r="N38" s="59">
        <f t="shared" si="2"/>
        <v>0</v>
      </c>
    </row>
    <row r="39" spans="1:14" hidden="1" outlineLevel="1" x14ac:dyDescent="0.2">
      <c r="A39" s="10" t="s">
        <v>200</v>
      </c>
      <c r="B39" s="62"/>
      <c r="C39" s="57"/>
      <c r="D39" s="56"/>
      <c r="E39" s="60"/>
      <c r="F39" s="57"/>
      <c r="G39" s="56"/>
      <c r="H39" s="59">
        <f t="shared" si="0"/>
        <v>0</v>
      </c>
      <c r="I39" s="57"/>
      <c r="J39" s="56"/>
      <c r="K39" s="59">
        <f t="shared" si="1"/>
        <v>0</v>
      </c>
      <c r="L39" s="57"/>
      <c r="M39" s="56"/>
      <c r="N39" s="59">
        <f t="shared" si="2"/>
        <v>0</v>
      </c>
    </row>
    <row r="40" spans="1:14" hidden="1" outlineLevel="1" x14ac:dyDescent="0.2">
      <c r="A40" s="10" t="s">
        <v>203</v>
      </c>
      <c r="B40" s="62"/>
      <c r="C40" s="57"/>
      <c r="D40" s="56"/>
      <c r="E40" s="60"/>
      <c r="F40" s="57"/>
      <c r="G40" s="56"/>
      <c r="H40" s="59">
        <f t="shared" si="0"/>
        <v>0</v>
      </c>
      <c r="I40" s="57"/>
      <c r="J40" s="56"/>
      <c r="K40" s="59">
        <f t="shared" si="1"/>
        <v>0</v>
      </c>
      <c r="L40" s="57"/>
      <c r="M40" s="56"/>
      <c r="N40" s="59">
        <f t="shared" si="2"/>
        <v>0</v>
      </c>
    </row>
    <row r="41" spans="1:14" hidden="1" outlineLevel="1" x14ac:dyDescent="0.2">
      <c r="A41" s="10" t="s">
        <v>204</v>
      </c>
      <c r="B41" s="62"/>
      <c r="C41" s="57"/>
      <c r="D41" s="56"/>
      <c r="E41" s="60"/>
      <c r="F41" s="57"/>
      <c r="G41" s="56"/>
      <c r="H41" s="59">
        <f t="shared" si="0"/>
        <v>0</v>
      </c>
      <c r="I41" s="57"/>
      <c r="J41" s="56"/>
      <c r="K41" s="59">
        <f t="shared" si="1"/>
        <v>0</v>
      </c>
      <c r="L41" s="57"/>
      <c r="M41" s="56"/>
      <c r="N41" s="59">
        <f t="shared" si="2"/>
        <v>0</v>
      </c>
    </row>
    <row r="42" spans="1:14" hidden="1" outlineLevel="1" x14ac:dyDescent="0.2">
      <c r="A42" s="10" t="s">
        <v>205</v>
      </c>
      <c r="B42" s="62"/>
      <c r="C42" s="57"/>
      <c r="D42" s="56"/>
      <c r="E42" s="60"/>
      <c r="F42" s="57"/>
      <c r="G42" s="56"/>
      <c r="H42" s="59">
        <f t="shared" si="0"/>
        <v>0</v>
      </c>
      <c r="I42" s="57"/>
      <c r="J42" s="56"/>
      <c r="K42" s="59">
        <f t="shared" si="1"/>
        <v>0</v>
      </c>
      <c r="L42" s="57"/>
      <c r="M42" s="56"/>
      <c r="N42" s="59">
        <f t="shared" si="2"/>
        <v>0</v>
      </c>
    </row>
    <row r="43" spans="1:14" collapsed="1" x14ac:dyDescent="0.25">
      <c r="A43" s="8" t="s">
        <v>7</v>
      </c>
      <c r="B43" s="62">
        <v>2018</v>
      </c>
      <c r="C43" s="57">
        <f t="shared" si="3"/>
        <v>37.363607874419529</v>
      </c>
      <c r="D43" s="56">
        <v>105303</v>
      </c>
      <c r="E43" s="60">
        <v>65958</v>
      </c>
      <c r="F43" s="57">
        <f t="shared" si="4"/>
        <v>35.22144326372468</v>
      </c>
      <c r="G43" s="56">
        <v>105303</v>
      </c>
      <c r="H43" s="59">
        <f t="shared" si="0"/>
        <v>68213.763600000006</v>
      </c>
      <c r="I43" s="57">
        <f t="shared" si="5"/>
        <v>33.749488048773529</v>
      </c>
      <c r="J43" s="56">
        <v>105303</v>
      </c>
      <c r="K43" s="59">
        <f t="shared" si="1"/>
        <v>69763.776600000012</v>
      </c>
      <c r="L43" s="57">
        <f t="shared" si="6"/>
        <v>32.286974643571412</v>
      </c>
      <c r="M43" s="56">
        <v>105303</v>
      </c>
      <c r="N43" s="59">
        <f t="shared" si="2"/>
        <v>71303.847091079995</v>
      </c>
    </row>
    <row r="44" spans="1:14" hidden="1" outlineLevel="1" x14ac:dyDescent="0.2">
      <c r="A44" s="10" t="s">
        <v>31</v>
      </c>
      <c r="B44" s="62"/>
      <c r="C44" s="57"/>
      <c r="D44" s="56"/>
      <c r="E44" s="60"/>
      <c r="F44" s="57"/>
      <c r="G44" s="56"/>
      <c r="H44" s="59">
        <f t="shared" si="0"/>
        <v>0</v>
      </c>
      <c r="I44" s="57"/>
      <c r="J44" s="56"/>
      <c r="K44" s="59">
        <f t="shared" si="1"/>
        <v>0</v>
      </c>
      <c r="L44" s="57"/>
      <c r="M44" s="56"/>
      <c r="N44" s="59">
        <f t="shared" si="2"/>
        <v>0</v>
      </c>
    </row>
    <row r="45" spans="1:14" hidden="1" outlineLevel="1" x14ac:dyDescent="0.2">
      <c r="A45" s="10" t="s">
        <v>44</v>
      </c>
      <c r="B45" s="62"/>
      <c r="C45" s="57"/>
      <c r="D45" s="56"/>
      <c r="E45" s="60"/>
      <c r="F45" s="57"/>
      <c r="G45" s="56"/>
      <c r="H45" s="59">
        <f t="shared" si="0"/>
        <v>0</v>
      </c>
      <c r="I45" s="57"/>
      <c r="J45" s="56"/>
      <c r="K45" s="59">
        <f t="shared" si="1"/>
        <v>0</v>
      </c>
      <c r="L45" s="57"/>
      <c r="M45" s="56"/>
      <c r="N45" s="59">
        <f t="shared" si="2"/>
        <v>0</v>
      </c>
    </row>
    <row r="46" spans="1:14" hidden="1" outlineLevel="1" x14ac:dyDescent="0.2">
      <c r="A46" s="10" t="s">
        <v>66</v>
      </c>
      <c r="B46" s="62"/>
      <c r="C46" s="57"/>
      <c r="D46" s="56"/>
      <c r="E46" s="60"/>
      <c r="F46" s="57"/>
      <c r="G46" s="56"/>
      <c r="H46" s="59">
        <f t="shared" si="0"/>
        <v>0</v>
      </c>
      <c r="I46" s="57"/>
      <c r="J46" s="56"/>
      <c r="K46" s="59">
        <f t="shared" si="1"/>
        <v>0</v>
      </c>
      <c r="L46" s="57"/>
      <c r="M46" s="56"/>
      <c r="N46" s="59">
        <f t="shared" si="2"/>
        <v>0</v>
      </c>
    </row>
    <row r="47" spans="1:14" hidden="1" outlineLevel="1" x14ac:dyDescent="0.2">
      <c r="A47" s="10" t="s">
        <v>87</v>
      </c>
      <c r="B47" s="62"/>
      <c r="C47" s="57"/>
      <c r="D47" s="56"/>
      <c r="E47" s="60"/>
      <c r="F47" s="57"/>
      <c r="G47" s="56"/>
      <c r="H47" s="59">
        <f t="shared" si="0"/>
        <v>0</v>
      </c>
      <c r="I47" s="57"/>
      <c r="J47" s="56"/>
      <c r="K47" s="59">
        <f t="shared" si="1"/>
        <v>0</v>
      </c>
      <c r="L47" s="57"/>
      <c r="M47" s="56"/>
      <c r="N47" s="59">
        <f t="shared" si="2"/>
        <v>0</v>
      </c>
    </row>
    <row r="48" spans="1:14" hidden="1" outlineLevel="1" x14ac:dyDescent="0.2">
      <c r="A48" s="10" t="s">
        <v>106</v>
      </c>
      <c r="B48" s="62"/>
      <c r="C48" s="57"/>
      <c r="D48" s="56"/>
      <c r="E48" s="60"/>
      <c r="F48" s="57"/>
      <c r="G48" s="56"/>
      <c r="H48" s="59">
        <f t="shared" si="0"/>
        <v>0</v>
      </c>
      <c r="I48" s="57"/>
      <c r="J48" s="56"/>
      <c r="K48" s="59">
        <f t="shared" si="1"/>
        <v>0</v>
      </c>
      <c r="L48" s="57"/>
      <c r="M48" s="56"/>
      <c r="N48" s="59">
        <f t="shared" si="2"/>
        <v>0</v>
      </c>
    </row>
    <row r="49" spans="1:14" hidden="1" outlineLevel="1" x14ac:dyDescent="0.2">
      <c r="A49" s="10" t="s">
        <v>122</v>
      </c>
      <c r="B49" s="62"/>
      <c r="C49" s="57"/>
      <c r="D49" s="56"/>
      <c r="E49" s="60"/>
      <c r="F49" s="57"/>
      <c r="G49" s="56"/>
      <c r="H49" s="59">
        <f t="shared" si="0"/>
        <v>0</v>
      </c>
      <c r="I49" s="57"/>
      <c r="J49" s="56"/>
      <c r="K49" s="59">
        <f t="shared" si="1"/>
        <v>0</v>
      </c>
      <c r="L49" s="57"/>
      <c r="M49" s="56"/>
      <c r="N49" s="59">
        <f t="shared" si="2"/>
        <v>0</v>
      </c>
    </row>
    <row r="50" spans="1:14" hidden="1" outlineLevel="1" x14ac:dyDescent="0.2">
      <c r="A50" s="10" t="s">
        <v>137</v>
      </c>
      <c r="B50" s="62"/>
      <c r="C50" s="57"/>
      <c r="D50" s="56"/>
      <c r="E50" s="60"/>
      <c r="F50" s="57"/>
      <c r="G50" s="56"/>
      <c r="H50" s="59">
        <f t="shared" si="0"/>
        <v>0</v>
      </c>
      <c r="I50" s="57"/>
      <c r="J50" s="56"/>
      <c r="K50" s="59">
        <f t="shared" si="1"/>
        <v>0</v>
      </c>
      <c r="L50" s="57"/>
      <c r="M50" s="56"/>
      <c r="N50" s="59">
        <f t="shared" si="2"/>
        <v>0</v>
      </c>
    </row>
    <row r="51" spans="1:14" collapsed="1" x14ac:dyDescent="0.25">
      <c r="A51" s="8" t="s">
        <v>8</v>
      </c>
      <c r="B51" s="62">
        <v>2018</v>
      </c>
      <c r="C51" s="57">
        <f t="shared" si="3"/>
        <v>46.847583409326752</v>
      </c>
      <c r="D51" s="56">
        <v>127204</v>
      </c>
      <c r="E51" s="60">
        <v>67612</v>
      </c>
      <c r="F51" s="57">
        <f t="shared" si="4"/>
        <v>45.029770761925718</v>
      </c>
      <c r="G51" s="56">
        <v>127204</v>
      </c>
      <c r="H51" s="59">
        <f t="shared" si="0"/>
        <v>69924.330400000006</v>
      </c>
      <c r="I51" s="57">
        <f t="shared" si="5"/>
        <v>43.780688972044899</v>
      </c>
      <c r="J51" s="56">
        <v>127204</v>
      </c>
      <c r="K51" s="59">
        <f t="shared" si="1"/>
        <v>71513.212400000004</v>
      </c>
      <c r="L51" s="57">
        <f t="shared" si="6"/>
        <v>42.539619377440971</v>
      </c>
      <c r="M51" s="56">
        <v>127204</v>
      </c>
      <c r="N51" s="59">
        <f t="shared" si="2"/>
        <v>73091.902567119992</v>
      </c>
    </row>
    <row r="52" spans="1:14" hidden="1" outlineLevel="1" x14ac:dyDescent="0.2">
      <c r="A52" s="10" t="s">
        <v>8</v>
      </c>
      <c r="B52" s="62"/>
      <c r="C52" s="57"/>
      <c r="D52" s="56"/>
      <c r="E52" s="60"/>
      <c r="F52" s="57"/>
      <c r="G52" s="56"/>
      <c r="H52" s="59">
        <f t="shared" si="0"/>
        <v>0</v>
      </c>
      <c r="I52" s="57"/>
      <c r="J52" s="56"/>
      <c r="K52" s="59">
        <f t="shared" si="1"/>
        <v>0</v>
      </c>
      <c r="L52" s="57"/>
      <c r="M52" s="56"/>
      <c r="N52" s="59">
        <f t="shared" si="2"/>
        <v>0</v>
      </c>
    </row>
    <row r="53" spans="1:14" hidden="1" outlineLevel="1" x14ac:dyDescent="0.2">
      <c r="A53" s="10" t="s">
        <v>45</v>
      </c>
      <c r="B53" s="62"/>
      <c r="C53" s="57"/>
      <c r="D53" s="56"/>
      <c r="E53" s="60"/>
      <c r="F53" s="57"/>
      <c r="G53" s="56"/>
      <c r="H53" s="59">
        <f t="shared" si="0"/>
        <v>0</v>
      </c>
      <c r="I53" s="57"/>
      <c r="J53" s="56"/>
      <c r="K53" s="59">
        <f t="shared" si="1"/>
        <v>0</v>
      </c>
      <c r="L53" s="57"/>
      <c r="M53" s="56"/>
      <c r="N53" s="59">
        <f t="shared" si="2"/>
        <v>0</v>
      </c>
    </row>
    <row r="54" spans="1:14" hidden="1" outlineLevel="1" x14ac:dyDescent="0.2">
      <c r="A54" s="10" t="s">
        <v>67</v>
      </c>
      <c r="B54" s="62"/>
      <c r="C54" s="57"/>
      <c r="D54" s="56"/>
      <c r="E54" s="60"/>
      <c r="F54" s="57"/>
      <c r="G54" s="56"/>
      <c r="H54" s="59">
        <f t="shared" si="0"/>
        <v>0</v>
      </c>
      <c r="I54" s="57"/>
      <c r="J54" s="56"/>
      <c r="K54" s="59">
        <f t="shared" si="1"/>
        <v>0</v>
      </c>
      <c r="L54" s="57"/>
      <c r="M54" s="56"/>
      <c r="N54" s="59">
        <f t="shared" si="2"/>
        <v>0</v>
      </c>
    </row>
    <row r="55" spans="1:14" hidden="1" outlineLevel="1" x14ac:dyDescent="0.2">
      <c r="A55" s="10" t="s">
        <v>88</v>
      </c>
      <c r="B55" s="62"/>
      <c r="C55" s="57"/>
      <c r="D55" s="56"/>
      <c r="E55" s="60"/>
      <c r="F55" s="57"/>
      <c r="G55" s="56"/>
      <c r="H55" s="59">
        <f t="shared" si="0"/>
        <v>0</v>
      </c>
      <c r="I55" s="57"/>
      <c r="J55" s="56"/>
      <c r="K55" s="59">
        <f t="shared" si="1"/>
        <v>0</v>
      </c>
      <c r="L55" s="57"/>
      <c r="M55" s="56"/>
      <c r="N55" s="59">
        <f t="shared" si="2"/>
        <v>0</v>
      </c>
    </row>
    <row r="56" spans="1:14" hidden="1" outlineLevel="1" x14ac:dyDescent="0.2">
      <c r="A56" s="10" t="s">
        <v>107</v>
      </c>
      <c r="B56" s="62"/>
      <c r="C56" s="57"/>
      <c r="D56" s="56"/>
      <c r="E56" s="60"/>
      <c r="F56" s="57"/>
      <c r="G56" s="56"/>
      <c r="H56" s="59">
        <f t="shared" si="0"/>
        <v>0</v>
      </c>
      <c r="I56" s="57"/>
      <c r="J56" s="56"/>
      <c r="K56" s="59">
        <f t="shared" si="1"/>
        <v>0</v>
      </c>
      <c r="L56" s="57"/>
      <c r="M56" s="56"/>
      <c r="N56" s="59">
        <f t="shared" si="2"/>
        <v>0</v>
      </c>
    </row>
    <row r="57" spans="1:14" hidden="1" outlineLevel="1" x14ac:dyDescent="0.2">
      <c r="A57" s="10" t="s">
        <v>123</v>
      </c>
      <c r="B57" s="62"/>
      <c r="C57" s="57"/>
      <c r="D57" s="56"/>
      <c r="E57" s="60"/>
      <c r="F57" s="57"/>
      <c r="G57" s="56"/>
      <c r="H57" s="59">
        <f t="shared" si="0"/>
        <v>0</v>
      </c>
      <c r="I57" s="57"/>
      <c r="J57" s="56"/>
      <c r="K57" s="59">
        <f t="shared" si="1"/>
        <v>0</v>
      </c>
      <c r="L57" s="57"/>
      <c r="M57" s="56"/>
      <c r="N57" s="59">
        <f t="shared" si="2"/>
        <v>0</v>
      </c>
    </row>
    <row r="58" spans="1:14" hidden="1" outlineLevel="1" x14ac:dyDescent="0.2">
      <c r="A58" s="10" t="s">
        <v>123</v>
      </c>
      <c r="B58" s="62"/>
      <c r="C58" s="57"/>
      <c r="D58" s="56"/>
      <c r="E58" s="60"/>
      <c r="F58" s="57"/>
      <c r="G58" s="56"/>
      <c r="H58" s="59">
        <f t="shared" si="0"/>
        <v>0</v>
      </c>
      <c r="I58" s="57"/>
      <c r="J58" s="56"/>
      <c r="K58" s="59">
        <f t="shared" si="1"/>
        <v>0</v>
      </c>
      <c r="L58" s="57"/>
      <c r="M58" s="56"/>
      <c r="N58" s="59">
        <f t="shared" si="2"/>
        <v>0</v>
      </c>
    </row>
    <row r="59" spans="1:14" hidden="1" outlineLevel="1" x14ac:dyDescent="0.2">
      <c r="A59" s="10" t="s">
        <v>151</v>
      </c>
      <c r="B59" s="62"/>
      <c r="C59" s="57"/>
      <c r="D59" s="56"/>
      <c r="E59" s="60"/>
      <c r="F59" s="57"/>
      <c r="G59" s="56"/>
      <c r="H59" s="59">
        <f t="shared" si="0"/>
        <v>0</v>
      </c>
      <c r="I59" s="57"/>
      <c r="J59" s="56"/>
      <c r="K59" s="59">
        <f t="shared" si="1"/>
        <v>0</v>
      </c>
      <c r="L59" s="57"/>
      <c r="M59" s="56"/>
      <c r="N59" s="59">
        <f t="shared" si="2"/>
        <v>0</v>
      </c>
    </row>
    <row r="60" spans="1:14" hidden="1" outlineLevel="1" x14ac:dyDescent="0.2">
      <c r="A60" s="10" t="s">
        <v>163</v>
      </c>
      <c r="B60" s="62"/>
      <c r="C60" s="57"/>
      <c r="D60" s="56"/>
      <c r="E60" s="60"/>
      <c r="F60" s="57"/>
      <c r="G60" s="56"/>
      <c r="H60" s="59">
        <f t="shared" si="0"/>
        <v>0</v>
      </c>
      <c r="I60" s="57"/>
      <c r="J60" s="56"/>
      <c r="K60" s="59">
        <f t="shared" si="1"/>
        <v>0</v>
      </c>
      <c r="L60" s="57"/>
      <c r="M60" s="56"/>
      <c r="N60" s="59">
        <f t="shared" si="2"/>
        <v>0</v>
      </c>
    </row>
    <row r="61" spans="1:14" collapsed="1" x14ac:dyDescent="0.25">
      <c r="A61" s="8" t="s">
        <v>9</v>
      </c>
      <c r="B61" s="62">
        <v>2018</v>
      </c>
      <c r="C61" s="57">
        <f t="shared" si="3"/>
        <v>32.171705820917225</v>
      </c>
      <c r="D61" s="56">
        <v>151282</v>
      </c>
      <c r="E61" s="60">
        <v>102612</v>
      </c>
      <c r="F61" s="57">
        <f t="shared" si="4"/>
        <v>29.851978159992591</v>
      </c>
      <c r="G61" s="56">
        <v>151282</v>
      </c>
      <c r="H61" s="59">
        <f t="shared" si="0"/>
        <v>106121.33040000001</v>
      </c>
      <c r="I61" s="57">
        <f t="shared" si="5"/>
        <v>28.258013246784149</v>
      </c>
      <c r="J61" s="56">
        <v>151282</v>
      </c>
      <c r="K61" s="59">
        <f t="shared" si="1"/>
        <v>108532.7124</v>
      </c>
      <c r="L61" s="57">
        <f t="shared" si="6"/>
        <v>26.674272770640261</v>
      </c>
      <c r="M61" s="56">
        <v>151282</v>
      </c>
      <c r="N61" s="59">
        <f t="shared" si="2"/>
        <v>110928.62666712</v>
      </c>
    </row>
    <row r="62" spans="1:14" hidden="1" outlineLevel="1" x14ac:dyDescent="0.2">
      <c r="A62" s="10" t="s">
        <v>32</v>
      </c>
      <c r="B62" s="62"/>
      <c r="C62" s="57"/>
      <c r="D62" s="56"/>
      <c r="E62" s="60"/>
      <c r="F62" s="57"/>
      <c r="G62" s="56"/>
      <c r="H62" s="59">
        <f t="shared" si="0"/>
        <v>0</v>
      </c>
      <c r="I62" s="57"/>
      <c r="J62" s="56"/>
      <c r="K62" s="59">
        <f t="shared" si="1"/>
        <v>0</v>
      </c>
      <c r="L62" s="57"/>
      <c r="M62" s="56"/>
      <c r="N62" s="59">
        <f t="shared" si="2"/>
        <v>0</v>
      </c>
    </row>
    <row r="63" spans="1:14" hidden="1" outlineLevel="1" x14ac:dyDescent="0.2">
      <c r="A63" s="10" t="s">
        <v>46</v>
      </c>
      <c r="B63" s="62"/>
      <c r="C63" s="57"/>
      <c r="D63" s="56"/>
      <c r="E63" s="60"/>
      <c r="F63" s="57"/>
      <c r="G63" s="56"/>
      <c r="H63" s="59">
        <f t="shared" si="0"/>
        <v>0</v>
      </c>
      <c r="I63" s="57"/>
      <c r="J63" s="56"/>
      <c r="K63" s="59">
        <f t="shared" si="1"/>
        <v>0</v>
      </c>
      <c r="L63" s="57"/>
      <c r="M63" s="56"/>
      <c r="N63" s="59">
        <f t="shared" si="2"/>
        <v>0</v>
      </c>
    </row>
    <row r="64" spans="1:14" hidden="1" outlineLevel="1" x14ac:dyDescent="0.2">
      <c r="A64" s="10" t="s">
        <v>68</v>
      </c>
      <c r="B64" s="62"/>
      <c r="C64" s="57"/>
      <c r="D64" s="56"/>
      <c r="E64" s="60"/>
      <c r="F64" s="57"/>
      <c r="G64" s="56"/>
      <c r="H64" s="59">
        <f t="shared" si="0"/>
        <v>0</v>
      </c>
      <c r="I64" s="57"/>
      <c r="J64" s="56"/>
      <c r="K64" s="59">
        <f t="shared" si="1"/>
        <v>0</v>
      </c>
      <c r="L64" s="57"/>
      <c r="M64" s="56"/>
      <c r="N64" s="59">
        <f t="shared" si="2"/>
        <v>0</v>
      </c>
    </row>
    <row r="65" spans="1:14" hidden="1" outlineLevel="1" x14ac:dyDescent="0.2">
      <c r="A65" s="10" t="s">
        <v>89</v>
      </c>
      <c r="B65" s="62"/>
      <c r="C65" s="57"/>
      <c r="D65" s="56"/>
      <c r="E65" s="60"/>
      <c r="F65" s="57"/>
      <c r="G65" s="56"/>
      <c r="H65" s="59">
        <f t="shared" si="0"/>
        <v>0</v>
      </c>
      <c r="I65" s="57"/>
      <c r="J65" s="56"/>
      <c r="K65" s="59">
        <f t="shared" si="1"/>
        <v>0</v>
      </c>
      <c r="L65" s="57"/>
      <c r="M65" s="56"/>
      <c r="N65" s="59">
        <f t="shared" si="2"/>
        <v>0</v>
      </c>
    </row>
    <row r="66" spans="1:14" hidden="1" outlineLevel="1" x14ac:dyDescent="0.2">
      <c r="A66" s="10" t="s">
        <v>108</v>
      </c>
      <c r="B66" s="62"/>
      <c r="C66" s="57"/>
      <c r="D66" s="56"/>
      <c r="E66" s="60"/>
      <c r="F66" s="57"/>
      <c r="G66" s="56"/>
      <c r="H66" s="59">
        <f t="shared" si="0"/>
        <v>0</v>
      </c>
      <c r="I66" s="57"/>
      <c r="J66" s="56"/>
      <c r="K66" s="59">
        <f t="shared" si="1"/>
        <v>0</v>
      </c>
      <c r="L66" s="57"/>
      <c r="M66" s="56"/>
      <c r="N66" s="59">
        <f t="shared" si="2"/>
        <v>0</v>
      </c>
    </row>
    <row r="67" spans="1:14" hidden="1" outlineLevel="1" x14ac:dyDescent="0.2">
      <c r="A67" s="10" t="s">
        <v>124</v>
      </c>
      <c r="B67" s="62"/>
      <c r="C67" s="57"/>
      <c r="D67" s="56"/>
      <c r="E67" s="60"/>
      <c r="F67" s="57"/>
      <c r="G67" s="56"/>
      <c r="H67" s="59">
        <f t="shared" si="0"/>
        <v>0</v>
      </c>
      <c r="I67" s="57"/>
      <c r="J67" s="56"/>
      <c r="K67" s="59">
        <f t="shared" si="1"/>
        <v>0</v>
      </c>
      <c r="L67" s="57"/>
      <c r="M67" s="56"/>
      <c r="N67" s="59">
        <f t="shared" si="2"/>
        <v>0</v>
      </c>
    </row>
    <row r="68" spans="1:14" hidden="1" outlineLevel="1" x14ac:dyDescent="0.2">
      <c r="A68" s="10" t="s">
        <v>138</v>
      </c>
      <c r="B68" s="62"/>
      <c r="C68" s="57"/>
      <c r="D68" s="56"/>
      <c r="E68" s="60"/>
      <c r="F68" s="57"/>
      <c r="G68" s="56"/>
      <c r="H68" s="59">
        <f t="shared" si="0"/>
        <v>0</v>
      </c>
      <c r="I68" s="57"/>
      <c r="J68" s="56"/>
      <c r="K68" s="59">
        <f t="shared" si="1"/>
        <v>0</v>
      </c>
      <c r="L68" s="57"/>
      <c r="M68" s="56"/>
      <c r="N68" s="59">
        <f t="shared" si="2"/>
        <v>0</v>
      </c>
    </row>
    <row r="69" spans="1:14" hidden="1" outlineLevel="1" x14ac:dyDescent="0.2">
      <c r="A69" s="10" t="s">
        <v>152</v>
      </c>
      <c r="B69" s="62"/>
      <c r="C69" s="57"/>
      <c r="D69" s="56"/>
      <c r="E69" s="60"/>
      <c r="F69" s="57"/>
      <c r="G69" s="56"/>
      <c r="H69" s="59">
        <f t="shared" si="0"/>
        <v>0</v>
      </c>
      <c r="I69" s="57"/>
      <c r="J69" s="56"/>
      <c r="K69" s="59">
        <f t="shared" si="1"/>
        <v>0</v>
      </c>
      <c r="L69" s="57"/>
      <c r="M69" s="56"/>
      <c r="N69" s="59">
        <f t="shared" si="2"/>
        <v>0</v>
      </c>
    </row>
    <row r="70" spans="1:14" hidden="1" outlineLevel="1" x14ac:dyDescent="0.2">
      <c r="A70" s="10" t="s">
        <v>164</v>
      </c>
      <c r="B70" s="62"/>
      <c r="C70" s="57"/>
      <c r="D70" s="56"/>
      <c r="E70" s="60"/>
      <c r="F70" s="57"/>
      <c r="G70" s="56"/>
      <c r="H70" s="59">
        <f t="shared" si="0"/>
        <v>0</v>
      </c>
      <c r="I70" s="57"/>
      <c r="J70" s="56"/>
      <c r="K70" s="59">
        <f t="shared" si="1"/>
        <v>0</v>
      </c>
      <c r="L70" s="57"/>
      <c r="M70" s="56"/>
      <c r="N70" s="59">
        <f t="shared" si="2"/>
        <v>0</v>
      </c>
    </row>
    <row r="71" spans="1:14" hidden="1" outlineLevel="1" x14ac:dyDescent="0.2">
      <c r="A71" s="10" t="s">
        <v>173</v>
      </c>
      <c r="B71" s="62"/>
      <c r="C71" s="57"/>
      <c r="D71" s="56"/>
      <c r="E71" s="60"/>
      <c r="F71" s="57"/>
      <c r="G71" s="56"/>
      <c r="H71" s="59">
        <f t="shared" si="0"/>
        <v>0</v>
      </c>
      <c r="I71" s="57"/>
      <c r="J71" s="56"/>
      <c r="K71" s="59">
        <f t="shared" si="1"/>
        <v>0</v>
      </c>
      <c r="L71" s="57"/>
      <c r="M71" s="56"/>
      <c r="N71" s="59">
        <f t="shared" si="2"/>
        <v>0</v>
      </c>
    </row>
    <row r="72" spans="1:14" hidden="1" outlineLevel="1" x14ac:dyDescent="0.2">
      <c r="A72" s="10" t="s">
        <v>182</v>
      </c>
      <c r="B72" s="62"/>
      <c r="C72" s="57"/>
      <c r="D72" s="56"/>
      <c r="E72" s="60"/>
      <c r="F72" s="57"/>
      <c r="G72" s="56"/>
      <c r="H72" s="59">
        <f t="shared" si="0"/>
        <v>0</v>
      </c>
      <c r="I72" s="57"/>
      <c r="J72" s="56"/>
      <c r="K72" s="59">
        <f t="shared" si="1"/>
        <v>0</v>
      </c>
      <c r="L72" s="57"/>
      <c r="M72" s="56"/>
      <c r="N72" s="59">
        <f t="shared" si="2"/>
        <v>0</v>
      </c>
    </row>
    <row r="73" spans="1:14" collapsed="1" x14ac:dyDescent="0.25">
      <c r="A73" s="8" t="s">
        <v>10</v>
      </c>
      <c r="B73" s="62">
        <v>2018</v>
      </c>
      <c r="C73" s="57">
        <f t="shared" si="3"/>
        <v>44.291866469059322</v>
      </c>
      <c r="D73" s="56">
        <v>630206</v>
      </c>
      <c r="E73" s="60">
        <v>351076</v>
      </c>
      <c r="F73" s="57">
        <f t="shared" si="4"/>
        <v>42.386648302301147</v>
      </c>
      <c r="G73" s="56">
        <v>630206</v>
      </c>
      <c r="H73" s="59">
        <f t="shared" si="0"/>
        <v>363082.79920000001</v>
      </c>
      <c r="I73" s="57">
        <f t="shared" si="5"/>
        <v>41.077507164324039</v>
      </c>
      <c r="J73" s="56">
        <v>630206</v>
      </c>
      <c r="K73" s="59">
        <f t="shared" si="1"/>
        <v>371333.08520000003</v>
      </c>
      <c r="L73" s="57">
        <f t="shared" si="6"/>
        <v>39.776763470395395</v>
      </c>
      <c r="M73" s="56">
        <v>630206</v>
      </c>
      <c r="N73" s="59">
        <f t="shared" si="2"/>
        <v>379530.45000375999</v>
      </c>
    </row>
    <row r="74" spans="1:14" hidden="1" outlineLevel="1" x14ac:dyDescent="0.2">
      <c r="A74" s="10" t="s">
        <v>10</v>
      </c>
      <c r="B74" s="62"/>
      <c r="C74" s="57"/>
      <c r="D74" s="56"/>
      <c r="E74" s="60"/>
      <c r="F74" s="57"/>
      <c r="G74" s="56"/>
      <c r="H74" s="59">
        <f t="shared" si="0"/>
        <v>0</v>
      </c>
      <c r="I74" s="57"/>
      <c r="J74" s="56"/>
      <c r="K74" s="59">
        <f t="shared" si="1"/>
        <v>0</v>
      </c>
      <c r="L74" s="57"/>
      <c r="M74" s="56"/>
      <c r="N74" s="59">
        <f t="shared" si="2"/>
        <v>0</v>
      </c>
    </row>
    <row r="75" spans="1:14" hidden="1" outlineLevel="1" x14ac:dyDescent="0.2">
      <c r="A75" s="10" t="s">
        <v>47</v>
      </c>
      <c r="B75" s="62"/>
      <c r="C75" s="57"/>
      <c r="D75" s="56"/>
      <c r="E75" s="60"/>
      <c r="F75" s="57"/>
      <c r="G75" s="56"/>
      <c r="H75" s="59">
        <f t="shared" si="0"/>
        <v>0</v>
      </c>
      <c r="I75" s="57"/>
      <c r="J75" s="56"/>
      <c r="K75" s="59">
        <f t="shared" si="1"/>
        <v>0</v>
      </c>
      <c r="L75" s="57"/>
      <c r="M75" s="56"/>
      <c r="N75" s="59">
        <f t="shared" si="2"/>
        <v>0</v>
      </c>
    </row>
    <row r="76" spans="1:14" hidden="1" outlineLevel="1" x14ac:dyDescent="0.2">
      <c r="A76" s="10" t="s">
        <v>69</v>
      </c>
      <c r="B76" s="62"/>
      <c r="C76" s="57"/>
      <c r="D76" s="56"/>
      <c r="E76" s="60"/>
      <c r="F76" s="57"/>
      <c r="G76" s="56"/>
      <c r="H76" s="59">
        <f t="shared" si="0"/>
        <v>0</v>
      </c>
      <c r="I76" s="57"/>
      <c r="J76" s="56"/>
      <c r="K76" s="59">
        <f t="shared" si="1"/>
        <v>0</v>
      </c>
      <c r="L76" s="57"/>
      <c r="M76" s="56"/>
      <c r="N76" s="59">
        <f t="shared" si="2"/>
        <v>0</v>
      </c>
    </row>
    <row r="77" spans="1:14" hidden="1" outlineLevel="1" x14ac:dyDescent="0.2">
      <c r="A77" s="10" t="s">
        <v>90</v>
      </c>
      <c r="B77" s="62"/>
      <c r="C77" s="57"/>
      <c r="D77" s="56"/>
      <c r="E77" s="60"/>
      <c r="F77" s="57"/>
      <c r="G77" s="56"/>
      <c r="H77" s="59">
        <f t="shared" si="0"/>
        <v>0</v>
      </c>
      <c r="I77" s="57"/>
      <c r="J77" s="56"/>
      <c r="K77" s="59">
        <f t="shared" si="1"/>
        <v>0</v>
      </c>
      <c r="L77" s="57"/>
      <c r="M77" s="56"/>
      <c r="N77" s="59">
        <f t="shared" si="2"/>
        <v>0</v>
      </c>
    </row>
    <row r="78" spans="1:14" hidden="1" outlineLevel="1" x14ac:dyDescent="0.2">
      <c r="A78" s="10" t="s">
        <v>109</v>
      </c>
      <c r="B78" s="62"/>
      <c r="C78" s="57"/>
      <c r="D78" s="56"/>
      <c r="E78" s="60"/>
      <c r="F78" s="57"/>
      <c r="G78" s="56"/>
      <c r="H78" s="59">
        <f t="shared" si="0"/>
        <v>0</v>
      </c>
      <c r="I78" s="57"/>
      <c r="J78" s="56"/>
      <c r="K78" s="59">
        <f t="shared" si="1"/>
        <v>0</v>
      </c>
      <c r="L78" s="57"/>
      <c r="M78" s="56"/>
      <c r="N78" s="59">
        <f t="shared" si="2"/>
        <v>0</v>
      </c>
    </row>
    <row r="79" spans="1:14" hidden="1" outlineLevel="1" x14ac:dyDescent="0.2">
      <c r="A79" s="10" t="s">
        <v>125</v>
      </c>
      <c r="B79" s="62"/>
      <c r="C79" s="57"/>
      <c r="D79" s="56"/>
      <c r="E79" s="60"/>
      <c r="F79" s="57"/>
      <c r="G79" s="56"/>
      <c r="H79" s="59">
        <f t="shared" ref="H79:H142" si="7">+E79*1.0342</f>
        <v>0</v>
      </c>
      <c r="I79" s="57"/>
      <c r="J79" s="56"/>
      <c r="K79" s="59">
        <f t="shared" ref="K79:K142" si="8">+E79*1.0577</f>
        <v>0</v>
      </c>
      <c r="L79" s="57"/>
      <c r="M79" s="56"/>
      <c r="N79" s="59">
        <f t="shared" ref="N79:N142" si="9">+H79*1.0453</f>
        <v>0</v>
      </c>
    </row>
    <row r="80" spans="1:14" hidden="1" outlineLevel="1" x14ac:dyDescent="0.2">
      <c r="A80" s="10" t="s">
        <v>139</v>
      </c>
      <c r="B80" s="62"/>
      <c r="C80" s="57"/>
      <c r="D80" s="56"/>
      <c r="E80" s="60"/>
      <c r="F80" s="57"/>
      <c r="G80" s="56"/>
      <c r="H80" s="59">
        <f t="shared" si="7"/>
        <v>0</v>
      </c>
      <c r="I80" s="57"/>
      <c r="J80" s="56"/>
      <c r="K80" s="59">
        <f t="shared" si="8"/>
        <v>0</v>
      </c>
      <c r="L80" s="57"/>
      <c r="M80" s="56"/>
      <c r="N80" s="59">
        <f t="shared" si="9"/>
        <v>0</v>
      </c>
    </row>
    <row r="81" spans="1:14" hidden="1" outlineLevel="1" x14ac:dyDescent="0.2">
      <c r="A81" s="10" t="s">
        <v>153</v>
      </c>
      <c r="B81" s="62"/>
      <c r="C81" s="57"/>
      <c r="D81" s="56"/>
      <c r="E81" s="60"/>
      <c r="F81" s="57"/>
      <c r="G81" s="56"/>
      <c r="H81" s="59">
        <f t="shared" si="7"/>
        <v>0</v>
      </c>
      <c r="I81" s="57"/>
      <c r="J81" s="56"/>
      <c r="K81" s="59">
        <f t="shared" si="8"/>
        <v>0</v>
      </c>
      <c r="L81" s="57"/>
      <c r="M81" s="56"/>
      <c r="N81" s="59">
        <f t="shared" si="9"/>
        <v>0</v>
      </c>
    </row>
    <row r="82" spans="1:14" hidden="1" outlineLevel="1" x14ac:dyDescent="0.2">
      <c r="A82" s="10" t="s">
        <v>165</v>
      </c>
      <c r="B82" s="62"/>
      <c r="C82" s="57"/>
      <c r="D82" s="56"/>
      <c r="E82" s="60"/>
      <c r="F82" s="57"/>
      <c r="G82" s="56"/>
      <c r="H82" s="59">
        <f t="shared" si="7"/>
        <v>0</v>
      </c>
      <c r="I82" s="57"/>
      <c r="J82" s="56"/>
      <c r="K82" s="59">
        <f t="shared" si="8"/>
        <v>0</v>
      </c>
      <c r="L82" s="57"/>
      <c r="M82" s="56"/>
      <c r="N82" s="59">
        <f t="shared" si="9"/>
        <v>0</v>
      </c>
    </row>
    <row r="83" spans="1:14" hidden="1" outlineLevel="1" x14ac:dyDescent="0.2">
      <c r="A83" s="10" t="s">
        <v>174</v>
      </c>
      <c r="B83" s="62"/>
      <c r="C83" s="57"/>
      <c r="D83" s="56"/>
      <c r="E83" s="60"/>
      <c r="F83" s="57"/>
      <c r="G83" s="56"/>
      <c r="H83" s="59">
        <f t="shared" si="7"/>
        <v>0</v>
      </c>
      <c r="I83" s="57"/>
      <c r="J83" s="56"/>
      <c r="K83" s="59">
        <f t="shared" si="8"/>
        <v>0</v>
      </c>
      <c r="L83" s="57"/>
      <c r="M83" s="56"/>
      <c r="N83" s="59">
        <f t="shared" si="9"/>
        <v>0</v>
      </c>
    </row>
    <row r="84" spans="1:14" hidden="1" outlineLevel="1" x14ac:dyDescent="0.2">
      <c r="A84" s="10" t="s">
        <v>183</v>
      </c>
      <c r="B84" s="62"/>
      <c r="C84" s="57"/>
      <c r="D84" s="56"/>
      <c r="E84" s="60"/>
      <c r="F84" s="57"/>
      <c r="G84" s="56"/>
      <c r="H84" s="59">
        <f t="shared" si="7"/>
        <v>0</v>
      </c>
      <c r="I84" s="57"/>
      <c r="J84" s="56"/>
      <c r="K84" s="59">
        <f t="shared" si="8"/>
        <v>0</v>
      </c>
      <c r="L84" s="57"/>
      <c r="M84" s="56"/>
      <c r="N84" s="59">
        <f t="shared" si="9"/>
        <v>0</v>
      </c>
    </row>
    <row r="85" spans="1:14" hidden="1" outlineLevel="1" x14ac:dyDescent="0.2">
      <c r="A85" s="10" t="s">
        <v>189</v>
      </c>
      <c r="B85" s="62"/>
      <c r="C85" s="57"/>
      <c r="D85" s="56"/>
      <c r="E85" s="60"/>
      <c r="F85" s="57"/>
      <c r="G85" s="56"/>
      <c r="H85" s="59">
        <f t="shared" si="7"/>
        <v>0</v>
      </c>
      <c r="I85" s="57"/>
      <c r="J85" s="56"/>
      <c r="K85" s="59">
        <f t="shared" si="8"/>
        <v>0</v>
      </c>
      <c r="L85" s="57"/>
      <c r="M85" s="56"/>
      <c r="N85" s="59">
        <f t="shared" si="9"/>
        <v>0</v>
      </c>
    </row>
    <row r="86" spans="1:14" hidden="1" outlineLevel="1" x14ac:dyDescent="0.2">
      <c r="A86" s="10" t="s">
        <v>194</v>
      </c>
      <c r="B86" s="62"/>
      <c r="C86" s="57"/>
      <c r="D86" s="56"/>
      <c r="E86" s="60"/>
      <c r="F86" s="57"/>
      <c r="G86" s="56"/>
      <c r="H86" s="59">
        <f t="shared" si="7"/>
        <v>0</v>
      </c>
      <c r="I86" s="57"/>
      <c r="J86" s="56"/>
      <c r="K86" s="59">
        <f t="shared" si="8"/>
        <v>0</v>
      </c>
      <c r="L86" s="57"/>
      <c r="M86" s="56"/>
      <c r="N86" s="59">
        <f t="shared" si="9"/>
        <v>0</v>
      </c>
    </row>
    <row r="87" spans="1:14" s="14" customFormat="1" collapsed="1" x14ac:dyDescent="0.2">
      <c r="A87" s="13" t="s">
        <v>33</v>
      </c>
      <c r="B87" s="62">
        <v>2018</v>
      </c>
      <c r="C87" s="57">
        <f t="shared" ref="C87:C138" si="10">+(D87-E87)*100/D87</f>
        <v>79.970178926441349</v>
      </c>
      <c r="D87" s="56">
        <v>2012</v>
      </c>
      <c r="E87" s="61">
        <v>403</v>
      </c>
      <c r="F87" s="57">
        <f t="shared" ref="F87:F138" si="11">+(G87-H87)*100/G87</f>
        <v>79.285159045725635</v>
      </c>
      <c r="G87" s="56">
        <v>2012</v>
      </c>
      <c r="H87" s="59">
        <f t="shared" si="7"/>
        <v>416.7826</v>
      </c>
      <c r="I87" s="57">
        <f t="shared" ref="I87:I138" si="12">+(J87-K87)*100/J87</f>
        <v>78.814458250497026</v>
      </c>
      <c r="J87" s="56">
        <v>2012</v>
      </c>
      <c r="K87" s="59">
        <f t="shared" si="8"/>
        <v>426.25310000000002</v>
      </c>
      <c r="L87" s="57">
        <f t="shared" ref="L87:L138" si="13">+(M87-N87)*100/M87</f>
        <v>78.346776750497028</v>
      </c>
      <c r="M87" s="56">
        <v>2012</v>
      </c>
      <c r="N87" s="59">
        <f t="shared" si="9"/>
        <v>435.66285177999998</v>
      </c>
    </row>
    <row r="88" spans="1:14" x14ac:dyDescent="0.25">
      <c r="A88" s="8" t="s">
        <v>12</v>
      </c>
      <c r="B88" s="62">
        <v>2018</v>
      </c>
      <c r="C88" s="57">
        <f t="shared" si="10"/>
        <v>65.979056491436978</v>
      </c>
      <c r="D88" s="56">
        <v>142765</v>
      </c>
      <c r="E88" s="60">
        <v>48570</v>
      </c>
      <c r="F88" s="57">
        <f t="shared" si="11"/>
        <v>64.815540223444117</v>
      </c>
      <c r="G88" s="56">
        <v>142765</v>
      </c>
      <c r="H88" s="59">
        <f t="shared" si="7"/>
        <v>50231.093999999997</v>
      </c>
      <c r="I88" s="57">
        <f t="shared" si="12"/>
        <v>64.016048050992893</v>
      </c>
      <c r="J88" s="56">
        <v>142765</v>
      </c>
      <c r="K88" s="59">
        <f t="shared" si="8"/>
        <v>51372.489000000001</v>
      </c>
      <c r="L88" s="57">
        <f t="shared" si="13"/>
        <v>63.221684195566148</v>
      </c>
      <c r="M88" s="56">
        <v>142765</v>
      </c>
      <c r="N88" s="59">
        <f t="shared" si="9"/>
        <v>52506.562558199992</v>
      </c>
    </row>
    <row r="89" spans="1:14" hidden="1" outlineLevel="1" x14ac:dyDescent="0.2">
      <c r="A89" s="10" t="s">
        <v>12</v>
      </c>
      <c r="B89" s="62"/>
      <c r="C89" s="57"/>
      <c r="D89" s="56"/>
      <c r="E89" s="60"/>
      <c r="F89" s="57"/>
      <c r="G89" s="56"/>
      <c r="H89" s="59">
        <f t="shared" si="7"/>
        <v>0</v>
      </c>
      <c r="I89" s="57"/>
      <c r="J89" s="56"/>
      <c r="K89" s="59">
        <f t="shared" si="8"/>
        <v>0</v>
      </c>
      <c r="L89" s="57"/>
      <c r="M89" s="56"/>
      <c r="N89" s="59">
        <f t="shared" si="9"/>
        <v>0</v>
      </c>
    </row>
    <row r="90" spans="1:14" hidden="1" outlineLevel="1" x14ac:dyDescent="0.2">
      <c r="A90" s="10" t="s">
        <v>48</v>
      </c>
      <c r="B90" s="62"/>
      <c r="C90" s="57"/>
      <c r="D90" s="56"/>
      <c r="E90" s="60"/>
      <c r="F90" s="57"/>
      <c r="G90" s="56"/>
      <c r="H90" s="59">
        <f t="shared" si="7"/>
        <v>0</v>
      </c>
      <c r="I90" s="57"/>
      <c r="J90" s="56"/>
      <c r="K90" s="59">
        <f t="shared" si="8"/>
        <v>0</v>
      </c>
      <c r="L90" s="57"/>
      <c r="M90" s="56"/>
      <c r="N90" s="59">
        <f t="shared" si="9"/>
        <v>0</v>
      </c>
    </row>
    <row r="91" spans="1:14" hidden="1" outlineLevel="1" x14ac:dyDescent="0.2">
      <c r="A91" s="10" t="s">
        <v>71</v>
      </c>
      <c r="B91" s="62"/>
      <c r="C91" s="57"/>
      <c r="D91" s="56"/>
      <c r="E91" s="60"/>
      <c r="F91" s="57"/>
      <c r="G91" s="56"/>
      <c r="H91" s="59">
        <f t="shared" si="7"/>
        <v>0</v>
      </c>
      <c r="I91" s="57"/>
      <c r="J91" s="56"/>
      <c r="K91" s="59">
        <f t="shared" si="8"/>
        <v>0</v>
      </c>
      <c r="L91" s="57"/>
      <c r="M91" s="56"/>
      <c r="N91" s="59">
        <f t="shared" si="9"/>
        <v>0</v>
      </c>
    </row>
    <row r="92" spans="1:14" hidden="1" outlineLevel="1" x14ac:dyDescent="0.2">
      <c r="A92" s="10" t="s">
        <v>92</v>
      </c>
      <c r="B92" s="62"/>
      <c r="C92" s="57"/>
      <c r="D92" s="56"/>
      <c r="E92" s="60"/>
      <c r="F92" s="57"/>
      <c r="G92" s="56"/>
      <c r="H92" s="59">
        <f t="shared" si="7"/>
        <v>0</v>
      </c>
      <c r="I92" s="57"/>
      <c r="J92" s="56"/>
      <c r="K92" s="59">
        <f t="shared" si="8"/>
        <v>0</v>
      </c>
      <c r="L92" s="57"/>
      <c r="M92" s="56"/>
      <c r="N92" s="59">
        <f t="shared" si="9"/>
        <v>0</v>
      </c>
    </row>
    <row r="93" spans="1:14" hidden="1" outlineLevel="1" x14ac:dyDescent="0.2">
      <c r="A93" s="10" t="s">
        <v>111</v>
      </c>
      <c r="B93" s="62"/>
      <c r="C93" s="57"/>
      <c r="D93" s="56"/>
      <c r="E93" s="60"/>
      <c r="F93" s="57"/>
      <c r="G93" s="56"/>
      <c r="H93" s="59">
        <f t="shared" si="7"/>
        <v>0</v>
      </c>
      <c r="I93" s="57"/>
      <c r="J93" s="56"/>
      <c r="K93" s="59">
        <f t="shared" si="8"/>
        <v>0</v>
      </c>
      <c r="L93" s="57"/>
      <c r="M93" s="56"/>
      <c r="N93" s="59">
        <f t="shared" si="9"/>
        <v>0</v>
      </c>
    </row>
    <row r="94" spans="1:14" hidden="1" outlineLevel="1" x14ac:dyDescent="0.2">
      <c r="A94" s="10" t="s">
        <v>127</v>
      </c>
      <c r="B94" s="62"/>
      <c r="C94" s="57"/>
      <c r="D94" s="56"/>
      <c r="E94" s="60"/>
      <c r="F94" s="57"/>
      <c r="G94" s="56"/>
      <c r="H94" s="59">
        <f t="shared" si="7"/>
        <v>0</v>
      </c>
      <c r="I94" s="57"/>
      <c r="J94" s="56"/>
      <c r="K94" s="59">
        <f t="shared" si="8"/>
        <v>0</v>
      </c>
      <c r="L94" s="57"/>
      <c r="M94" s="56"/>
      <c r="N94" s="59">
        <f t="shared" si="9"/>
        <v>0</v>
      </c>
    </row>
    <row r="95" spans="1:14" hidden="1" outlineLevel="1" x14ac:dyDescent="0.2">
      <c r="A95" s="10" t="s">
        <v>141</v>
      </c>
      <c r="B95" s="62"/>
      <c r="C95" s="57"/>
      <c r="D95" s="56"/>
      <c r="E95" s="60"/>
      <c r="F95" s="57"/>
      <c r="G95" s="56"/>
      <c r="H95" s="59">
        <f t="shared" si="7"/>
        <v>0</v>
      </c>
      <c r="I95" s="57"/>
      <c r="J95" s="56"/>
      <c r="K95" s="59">
        <f t="shared" si="8"/>
        <v>0</v>
      </c>
      <c r="L95" s="57"/>
      <c r="M95" s="56"/>
      <c r="N95" s="59">
        <f t="shared" si="9"/>
        <v>0</v>
      </c>
    </row>
    <row r="96" spans="1:14" hidden="1" outlineLevel="1" x14ac:dyDescent="0.2">
      <c r="A96" s="10" t="s">
        <v>155</v>
      </c>
      <c r="B96" s="62"/>
      <c r="C96" s="57"/>
      <c r="D96" s="56"/>
      <c r="E96" s="60"/>
      <c r="F96" s="57"/>
      <c r="G96" s="56"/>
      <c r="H96" s="59">
        <f t="shared" si="7"/>
        <v>0</v>
      </c>
      <c r="I96" s="57"/>
      <c r="J96" s="56"/>
      <c r="K96" s="59">
        <f t="shared" si="8"/>
        <v>0</v>
      </c>
      <c r="L96" s="57"/>
      <c r="M96" s="56"/>
      <c r="N96" s="59">
        <f t="shared" si="9"/>
        <v>0</v>
      </c>
    </row>
    <row r="97" spans="1:14" hidden="1" outlineLevel="1" x14ac:dyDescent="0.2">
      <c r="A97" s="10" t="s">
        <v>167</v>
      </c>
      <c r="B97" s="62"/>
      <c r="C97" s="57"/>
      <c r="D97" s="56"/>
      <c r="E97" s="60"/>
      <c r="F97" s="57"/>
      <c r="G97" s="56"/>
      <c r="H97" s="59">
        <f t="shared" si="7"/>
        <v>0</v>
      </c>
      <c r="I97" s="57"/>
      <c r="J97" s="56"/>
      <c r="K97" s="59">
        <f t="shared" si="8"/>
        <v>0</v>
      </c>
      <c r="L97" s="57"/>
      <c r="M97" s="56"/>
      <c r="N97" s="59">
        <f t="shared" si="9"/>
        <v>0</v>
      </c>
    </row>
    <row r="98" spans="1:14" hidden="1" outlineLevel="1" x14ac:dyDescent="0.2">
      <c r="A98" s="10" t="s">
        <v>176</v>
      </c>
      <c r="B98" s="62"/>
      <c r="C98" s="57"/>
      <c r="D98" s="56"/>
      <c r="E98" s="60"/>
      <c r="F98" s="57"/>
      <c r="G98" s="56"/>
      <c r="H98" s="59">
        <f t="shared" si="7"/>
        <v>0</v>
      </c>
      <c r="I98" s="57"/>
      <c r="J98" s="56"/>
      <c r="K98" s="59">
        <f t="shared" si="8"/>
        <v>0</v>
      </c>
      <c r="L98" s="57"/>
      <c r="M98" s="56"/>
      <c r="N98" s="59">
        <f t="shared" si="9"/>
        <v>0</v>
      </c>
    </row>
    <row r="99" spans="1:14" hidden="1" outlineLevel="1" x14ac:dyDescent="0.2">
      <c r="A99" s="10" t="s">
        <v>184</v>
      </c>
      <c r="B99" s="62"/>
      <c r="C99" s="57"/>
      <c r="D99" s="56"/>
      <c r="E99" s="60"/>
      <c r="F99" s="57"/>
      <c r="G99" s="56"/>
      <c r="H99" s="59">
        <f t="shared" si="7"/>
        <v>0</v>
      </c>
      <c r="I99" s="57"/>
      <c r="J99" s="56"/>
      <c r="K99" s="59">
        <f t="shared" si="8"/>
        <v>0</v>
      </c>
      <c r="L99" s="57"/>
      <c r="M99" s="56"/>
      <c r="N99" s="59">
        <f t="shared" si="9"/>
        <v>0</v>
      </c>
    </row>
    <row r="100" spans="1:14" hidden="1" outlineLevel="1" x14ac:dyDescent="0.2">
      <c r="A100" s="10" t="s">
        <v>190</v>
      </c>
      <c r="B100" s="62"/>
      <c r="C100" s="57"/>
      <c r="D100" s="56"/>
      <c r="E100" s="60"/>
      <c r="F100" s="57"/>
      <c r="G100" s="56"/>
      <c r="H100" s="59">
        <f t="shared" si="7"/>
        <v>0</v>
      </c>
      <c r="I100" s="57"/>
      <c r="J100" s="56"/>
      <c r="K100" s="59">
        <f t="shared" si="8"/>
        <v>0</v>
      </c>
      <c r="L100" s="57"/>
      <c r="M100" s="56"/>
      <c r="N100" s="59">
        <f t="shared" si="9"/>
        <v>0</v>
      </c>
    </row>
    <row r="101" spans="1:14" hidden="1" outlineLevel="1" x14ac:dyDescent="0.2">
      <c r="A101" s="10" t="s">
        <v>195</v>
      </c>
      <c r="B101" s="62"/>
      <c r="C101" s="57"/>
      <c r="D101" s="56"/>
      <c r="E101" s="60"/>
      <c r="F101" s="57"/>
      <c r="G101" s="56"/>
      <c r="H101" s="59">
        <f t="shared" si="7"/>
        <v>0</v>
      </c>
      <c r="I101" s="57"/>
      <c r="J101" s="56"/>
      <c r="K101" s="59">
        <f t="shared" si="8"/>
        <v>0</v>
      </c>
      <c r="L101" s="57"/>
      <c r="M101" s="56"/>
      <c r="N101" s="59">
        <f t="shared" si="9"/>
        <v>0</v>
      </c>
    </row>
    <row r="102" spans="1:14" collapsed="1" x14ac:dyDescent="0.25">
      <c r="A102" s="8" t="s">
        <v>13</v>
      </c>
      <c r="B102" s="62">
        <v>2018</v>
      </c>
      <c r="C102" s="57">
        <f t="shared" si="10"/>
        <v>69.838205951244902</v>
      </c>
      <c r="D102" s="56">
        <v>46108</v>
      </c>
      <c r="E102" s="60">
        <v>13907</v>
      </c>
      <c r="F102" s="57">
        <f t="shared" si="11"/>
        <v>68.806672594777481</v>
      </c>
      <c r="G102" s="56">
        <v>46108</v>
      </c>
      <c r="H102" s="59">
        <f t="shared" si="7"/>
        <v>14382.6194</v>
      </c>
      <c r="I102" s="57">
        <f t="shared" si="12"/>
        <v>68.097870434631716</v>
      </c>
      <c r="J102" s="56">
        <v>46108</v>
      </c>
      <c r="K102" s="59">
        <f t="shared" si="8"/>
        <v>14709.433900000002</v>
      </c>
      <c r="L102" s="57">
        <f t="shared" si="13"/>
        <v>67.393614863320906</v>
      </c>
      <c r="M102" s="56">
        <v>46108</v>
      </c>
      <c r="N102" s="59">
        <f t="shared" si="9"/>
        <v>15034.152058819998</v>
      </c>
    </row>
    <row r="103" spans="1:14" hidden="1" outlineLevel="1" x14ac:dyDescent="0.2">
      <c r="A103" s="10" t="s">
        <v>13</v>
      </c>
      <c r="B103" s="62"/>
      <c r="C103" s="57"/>
      <c r="D103" s="56"/>
      <c r="E103" s="60"/>
      <c r="F103" s="57"/>
      <c r="G103" s="56"/>
      <c r="H103" s="59">
        <f t="shared" si="7"/>
        <v>0</v>
      </c>
      <c r="I103" s="57"/>
      <c r="J103" s="56"/>
      <c r="K103" s="59">
        <f t="shared" si="8"/>
        <v>0</v>
      </c>
      <c r="L103" s="57"/>
      <c r="M103" s="56"/>
      <c r="N103" s="59">
        <f t="shared" si="9"/>
        <v>0</v>
      </c>
    </row>
    <row r="104" spans="1:14" hidden="1" outlineLevel="1" x14ac:dyDescent="0.2">
      <c r="A104" s="10" t="s">
        <v>49</v>
      </c>
      <c r="B104" s="62"/>
      <c r="C104" s="57"/>
      <c r="D104" s="56"/>
      <c r="E104" s="60"/>
      <c r="F104" s="57"/>
      <c r="G104" s="56"/>
      <c r="H104" s="59">
        <f t="shared" si="7"/>
        <v>0</v>
      </c>
      <c r="I104" s="57"/>
      <c r="J104" s="56"/>
      <c r="K104" s="59">
        <f t="shared" si="8"/>
        <v>0</v>
      </c>
      <c r="L104" s="57"/>
      <c r="M104" s="56"/>
      <c r="N104" s="59">
        <f t="shared" si="9"/>
        <v>0</v>
      </c>
    </row>
    <row r="105" spans="1:14" hidden="1" outlineLevel="1" x14ac:dyDescent="0.2">
      <c r="A105" s="10" t="s">
        <v>72</v>
      </c>
      <c r="B105" s="62"/>
      <c r="C105" s="57"/>
      <c r="D105" s="56"/>
      <c r="E105" s="60"/>
      <c r="F105" s="57"/>
      <c r="G105" s="56"/>
      <c r="H105" s="59">
        <f t="shared" si="7"/>
        <v>0</v>
      </c>
      <c r="I105" s="57"/>
      <c r="J105" s="56"/>
      <c r="K105" s="59">
        <f t="shared" si="8"/>
        <v>0</v>
      </c>
      <c r="L105" s="57"/>
      <c r="M105" s="56"/>
      <c r="N105" s="59">
        <f t="shared" si="9"/>
        <v>0</v>
      </c>
    </row>
    <row r="106" spans="1:14" hidden="1" outlineLevel="1" x14ac:dyDescent="0.2">
      <c r="A106" s="10" t="s">
        <v>93</v>
      </c>
      <c r="B106" s="62"/>
      <c r="C106" s="57"/>
      <c r="D106" s="56"/>
      <c r="E106" s="60"/>
      <c r="F106" s="57"/>
      <c r="G106" s="56"/>
      <c r="H106" s="59">
        <f t="shared" si="7"/>
        <v>0</v>
      </c>
      <c r="I106" s="57"/>
      <c r="J106" s="56"/>
      <c r="K106" s="59">
        <f t="shared" si="8"/>
        <v>0</v>
      </c>
      <c r="L106" s="57"/>
      <c r="M106" s="56"/>
      <c r="N106" s="59">
        <f t="shared" si="9"/>
        <v>0</v>
      </c>
    </row>
    <row r="107" spans="1:14" hidden="1" outlineLevel="1" x14ac:dyDescent="0.2">
      <c r="A107" s="10" t="s">
        <v>112</v>
      </c>
      <c r="B107" s="62"/>
      <c r="C107" s="57"/>
      <c r="D107" s="56"/>
      <c r="E107" s="60"/>
      <c r="F107" s="57"/>
      <c r="G107" s="56"/>
      <c r="H107" s="59">
        <f t="shared" si="7"/>
        <v>0</v>
      </c>
      <c r="I107" s="57"/>
      <c r="J107" s="56"/>
      <c r="K107" s="59">
        <f t="shared" si="8"/>
        <v>0</v>
      </c>
      <c r="L107" s="57"/>
      <c r="M107" s="56"/>
      <c r="N107" s="59">
        <f t="shared" si="9"/>
        <v>0</v>
      </c>
    </row>
    <row r="108" spans="1:14" hidden="1" outlineLevel="1" x14ac:dyDescent="0.2">
      <c r="A108" s="10" t="s">
        <v>128</v>
      </c>
      <c r="B108" s="62"/>
      <c r="C108" s="57"/>
      <c r="D108" s="56"/>
      <c r="E108" s="60"/>
      <c r="F108" s="57"/>
      <c r="G108" s="56"/>
      <c r="H108" s="59">
        <f t="shared" si="7"/>
        <v>0</v>
      </c>
      <c r="I108" s="57"/>
      <c r="J108" s="56"/>
      <c r="K108" s="59">
        <f t="shared" si="8"/>
        <v>0</v>
      </c>
      <c r="L108" s="57"/>
      <c r="M108" s="56"/>
      <c r="N108" s="59">
        <f t="shared" si="9"/>
        <v>0</v>
      </c>
    </row>
    <row r="109" spans="1:14" hidden="1" outlineLevel="1" x14ac:dyDescent="0.2">
      <c r="A109" s="10" t="s">
        <v>142</v>
      </c>
      <c r="B109" s="62"/>
      <c r="C109" s="57"/>
      <c r="D109" s="56"/>
      <c r="E109" s="60"/>
      <c r="F109" s="57"/>
      <c r="G109" s="56"/>
      <c r="H109" s="59">
        <f t="shared" si="7"/>
        <v>0</v>
      </c>
      <c r="I109" s="57"/>
      <c r="J109" s="56"/>
      <c r="K109" s="59">
        <f t="shared" si="8"/>
        <v>0</v>
      </c>
      <c r="L109" s="57"/>
      <c r="M109" s="56"/>
      <c r="N109" s="59">
        <f t="shared" si="9"/>
        <v>0</v>
      </c>
    </row>
    <row r="110" spans="1:14" collapsed="1" x14ac:dyDescent="0.25">
      <c r="A110" s="8" t="s">
        <v>14</v>
      </c>
      <c r="B110" s="62">
        <v>2018</v>
      </c>
      <c r="C110" s="57">
        <f t="shared" si="10"/>
        <v>62.623266563944533</v>
      </c>
      <c r="D110" s="56">
        <v>103840</v>
      </c>
      <c r="E110" s="60">
        <v>38812</v>
      </c>
      <c r="F110" s="57">
        <f t="shared" si="11"/>
        <v>61.344982280431431</v>
      </c>
      <c r="G110" s="56">
        <v>103840</v>
      </c>
      <c r="H110" s="59">
        <f t="shared" si="7"/>
        <v>40139.3704</v>
      </c>
      <c r="I110" s="57">
        <f t="shared" si="12"/>
        <v>60.466629044684126</v>
      </c>
      <c r="J110" s="56">
        <v>103840</v>
      </c>
      <c r="K110" s="59">
        <f t="shared" si="8"/>
        <v>41051.452400000002</v>
      </c>
      <c r="L110" s="57">
        <f t="shared" si="13"/>
        <v>59.593909977734981</v>
      </c>
      <c r="M110" s="56">
        <v>103840</v>
      </c>
      <c r="N110" s="59">
        <f t="shared" si="9"/>
        <v>41957.683879119999</v>
      </c>
    </row>
    <row r="111" spans="1:14" hidden="1" outlineLevel="1" x14ac:dyDescent="0.2">
      <c r="A111" s="10" t="s">
        <v>14</v>
      </c>
      <c r="B111" s="62"/>
      <c r="C111" s="57"/>
      <c r="D111" s="56"/>
      <c r="E111" s="60"/>
      <c r="F111" s="57"/>
      <c r="G111" s="56"/>
      <c r="H111" s="59">
        <f t="shared" si="7"/>
        <v>0</v>
      </c>
      <c r="I111" s="57"/>
      <c r="J111" s="56"/>
      <c r="K111" s="59">
        <f t="shared" si="8"/>
        <v>0</v>
      </c>
      <c r="L111" s="57"/>
      <c r="M111" s="56"/>
      <c r="N111" s="59">
        <f t="shared" si="9"/>
        <v>0</v>
      </c>
    </row>
    <row r="112" spans="1:14" hidden="1" outlineLevel="1" x14ac:dyDescent="0.2">
      <c r="A112" s="10" t="s">
        <v>50</v>
      </c>
      <c r="B112" s="62"/>
      <c r="C112" s="57"/>
      <c r="D112" s="56"/>
      <c r="E112" s="60"/>
      <c r="F112" s="57"/>
      <c r="G112" s="56"/>
      <c r="H112" s="59">
        <f t="shared" si="7"/>
        <v>0</v>
      </c>
      <c r="I112" s="57"/>
      <c r="J112" s="56"/>
      <c r="K112" s="59">
        <f t="shared" si="8"/>
        <v>0</v>
      </c>
      <c r="L112" s="57"/>
      <c r="M112" s="56"/>
      <c r="N112" s="59">
        <f t="shared" si="9"/>
        <v>0</v>
      </c>
    </row>
    <row r="113" spans="1:14" hidden="1" outlineLevel="1" x14ac:dyDescent="0.2">
      <c r="A113" s="10" t="s">
        <v>73</v>
      </c>
      <c r="B113" s="62"/>
      <c r="C113" s="57"/>
      <c r="D113" s="56"/>
      <c r="E113" s="60"/>
      <c r="F113" s="57"/>
      <c r="G113" s="56"/>
      <c r="H113" s="59">
        <f t="shared" si="7"/>
        <v>0</v>
      </c>
      <c r="I113" s="57"/>
      <c r="J113" s="56"/>
      <c r="K113" s="59">
        <f t="shared" si="8"/>
        <v>0</v>
      </c>
      <c r="L113" s="57"/>
      <c r="M113" s="56"/>
      <c r="N113" s="59">
        <f t="shared" si="9"/>
        <v>0</v>
      </c>
    </row>
    <row r="114" spans="1:14" hidden="1" outlineLevel="1" x14ac:dyDescent="0.2">
      <c r="A114" s="10" t="s">
        <v>94</v>
      </c>
      <c r="B114" s="62"/>
      <c r="C114" s="57"/>
      <c r="D114" s="56"/>
      <c r="E114" s="60"/>
      <c r="F114" s="57"/>
      <c r="G114" s="56"/>
      <c r="H114" s="59">
        <f t="shared" si="7"/>
        <v>0</v>
      </c>
      <c r="I114" s="57"/>
      <c r="J114" s="56"/>
      <c r="K114" s="59">
        <f t="shared" si="8"/>
        <v>0</v>
      </c>
      <c r="L114" s="57"/>
      <c r="M114" s="56"/>
      <c r="N114" s="59">
        <f t="shared" si="9"/>
        <v>0</v>
      </c>
    </row>
    <row r="115" spans="1:14" hidden="1" outlineLevel="1" x14ac:dyDescent="0.2">
      <c r="A115" s="10" t="s">
        <v>113</v>
      </c>
      <c r="B115" s="62"/>
      <c r="C115" s="57"/>
      <c r="D115" s="56"/>
      <c r="E115" s="60"/>
      <c r="F115" s="57"/>
      <c r="G115" s="56"/>
      <c r="H115" s="59">
        <f t="shared" si="7"/>
        <v>0</v>
      </c>
      <c r="I115" s="57"/>
      <c r="J115" s="56"/>
      <c r="K115" s="59">
        <f t="shared" si="8"/>
        <v>0</v>
      </c>
      <c r="L115" s="57"/>
      <c r="M115" s="56"/>
      <c r="N115" s="59">
        <f t="shared" si="9"/>
        <v>0</v>
      </c>
    </row>
    <row r="116" spans="1:14" hidden="1" outlineLevel="1" x14ac:dyDescent="0.2">
      <c r="A116" s="10" t="s">
        <v>129</v>
      </c>
      <c r="B116" s="62"/>
      <c r="C116" s="57"/>
      <c r="D116" s="56"/>
      <c r="E116" s="60"/>
      <c r="F116" s="57"/>
      <c r="G116" s="56"/>
      <c r="H116" s="59">
        <f t="shared" si="7"/>
        <v>0</v>
      </c>
      <c r="I116" s="57"/>
      <c r="J116" s="56"/>
      <c r="K116" s="59">
        <f t="shared" si="8"/>
        <v>0</v>
      </c>
      <c r="L116" s="57"/>
      <c r="M116" s="56"/>
      <c r="N116" s="59">
        <f t="shared" si="9"/>
        <v>0</v>
      </c>
    </row>
    <row r="117" spans="1:14" hidden="1" outlineLevel="1" x14ac:dyDescent="0.2">
      <c r="A117" s="10" t="s">
        <v>143</v>
      </c>
      <c r="B117" s="62"/>
      <c r="C117" s="57"/>
      <c r="D117" s="56"/>
      <c r="E117" s="60"/>
      <c r="F117" s="57"/>
      <c r="G117" s="56"/>
      <c r="H117" s="59">
        <f t="shared" si="7"/>
        <v>0</v>
      </c>
      <c r="I117" s="57"/>
      <c r="J117" s="56"/>
      <c r="K117" s="59">
        <f t="shared" si="8"/>
        <v>0</v>
      </c>
      <c r="L117" s="57"/>
      <c r="M117" s="56"/>
      <c r="N117" s="59">
        <f t="shared" si="9"/>
        <v>0</v>
      </c>
    </row>
    <row r="118" spans="1:14" hidden="1" outlineLevel="1" x14ac:dyDescent="0.2">
      <c r="A118" s="10" t="s">
        <v>156</v>
      </c>
      <c r="B118" s="62"/>
      <c r="C118" s="57"/>
      <c r="D118" s="56"/>
      <c r="E118" s="60"/>
      <c r="F118" s="57"/>
      <c r="G118" s="56"/>
      <c r="H118" s="59">
        <f t="shared" si="7"/>
        <v>0</v>
      </c>
      <c r="I118" s="57"/>
      <c r="J118" s="56"/>
      <c r="K118" s="59">
        <f t="shared" si="8"/>
        <v>0</v>
      </c>
      <c r="L118" s="57"/>
      <c r="M118" s="56"/>
      <c r="N118" s="59">
        <f t="shared" si="9"/>
        <v>0</v>
      </c>
    </row>
    <row r="119" spans="1:14" hidden="1" outlineLevel="1" x14ac:dyDescent="0.2">
      <c r="A119" s="10" t="s">
        <v>168</v>
      </c>
      <c r="B119" s="62"/>
      <c r="C119" s="57"/>
      <c r="D119" s="56"/>
      <c r="E119" s="60"/>
      <c r="F119" s="57"/>
      <c r="G119" s="56"/>
      <c r="H119" s="59">
        <f t="shared" si="7"/>
        <v>0</v>
      </c>
      <c r="I119" s="57"/>
      <c r="J119" s="56"/>
      <c r="K119" s="59">
        <f t="shared" si="8"/>
        <v>0</v>
      </c>
      <c r="L119" s="57"/>
      <c r="M119" s="56"/>
      <c r="N119" s="59">
        <f t="shared" si="9"/>
        <v>0</v>
      </c>
    </row>
    <row r="120" spans="1:14" hidden="1" outlineLevel="1" x14ac:dyDescent="0.2">
      <c r="A120" s="10" t="s">
        <v>177</v>
      </c>
      <c r="B120" s="62"/>
      <c r="C120" s="57"/>
      <c r="D120" s="56"/>
      <c r="E120" s="60"/>
      <c r="F120" s="57"/>
      <c r="G120" s="56"/>
      <c r="H120" s="59">
        <f t="shared" si="7"/>
        <v>0</v>
      </c>
      <c r="I120" s="57"/>
      <c r="J120" s="56"/>
      <c r="K120" s="59">
        <f t="shared" si="8"/>
        <v>0</v>
      </c>
      <c r="L120" s="57"/>
      <c r="M120" s="56"/>
      <c r="N120" s="59">
        <f t="shared" si="9"/>
        <v>0</v>
      </c>
    </row>
    <row r="121" spans="1:14" hidden="1" outlineLevel="1" x14ac:dyDescent="0.2">
      <c r="A121" s="10" t="s">
        <v>185</v>
      </c>
      <c r="B121" s="62"/>
      <c r="C121" s="57"/>
      <c r="D121" s="56"/>
      <c r="E121" s="60"/>
      <c r="F121" s="57"/>
      <c r="G121" s="56"/>
      <c r="H121" s="59">
        <f t="shared" si="7"/>
        <v>0</v>
      </c>
      <c r="I121" s="57"/>
      <c r="J121" s="56"/>
      <c r="K121" s="59">
        <f t="shared" si="8"/>
        <v>0</v>
      </c>
      <c r="L121" s="57"/>
      <c r="M121" s="56"/>
      <c r="N121" s="59">
        <f t="shared" si="9"/>
        <v>0</v>
      </c>
    </row>
    <row r="122" spans="1:14" collapsed="1" x14ac:dyDescent="0.25">
      <c r="A122" s="8" t="s">
        <v>15</v>
      </c>
      <c r="B122" s="62">
        <v>2018</v>
      </c>
      <c r="C122" s="57">
        <f t="shared" si="10"/>
        <v>49.859732589615291</v>
      </c>
      <c r="D122" s="56">
        <v>60955</v>
      </c>
      <c r="E122" s="60">
        <v>30563</v>
      </c>
      <c r="F122" s="57">
        <f t="shared" si="11"/>
        <v>48.144935444180135</v>
      </c>
      <c r="G122" s="56">
        <v>60955</v>
      </c>
      <c r="H122" s="59">
        <f t="shared" si="7"/>
        <v>31608.2546</v>
      </c>
      <c r="I122" s="57">
        <f t="shared" si="12"/>
        <v>46.966639160036088</v>
      </c>
      <c r="J122" s="56">
        <v>60955</v>
      </c>
      <c r="K122" s="59">
        <f t="shared" si="8"/>
        <v>32326.485100000002</v>
      </c>
      <c r="L122" s="57">
        <f t="shared" si="13"/>
        <v>45.795901019801498</v>
      </c>
      <c r="M122" s="56">
        <v>60955</v>
      </c>
      <c r="N122" s="59">
        <f t="shared" si="9"/>
        <v>33040.10853338</v>
      </c>
    </row>
    <row r="123" spans="1:14" hidden="1" outlineLevel="1" x14ac:dyDescent="0.2">
      <c r="A123" s="10" t="s">
        <v>15</v>
      </c>
      <c r="B123" s="62">
        <v>2018</v>
      </c>
      <c r="C123" s="57"/>
      <c r="D123" s="56"/>
      <c r="E123" s="60"/>
      <c r="F123" s="57"/>
      <c r="G123" s="56"/>
      <c r="H123" s="59">
        <f t="shared" si="7"/>
        <v>0</v>
      </c>
      <c r="I123" s="57"/>
      <c r="J123" s="56"/>
      <c r="K123" s="59">
        <f t="shared" si="8"/>
        <v>0</v>
      </c>
      <c r="L123" s="57"/>
      <c r="M123" s="56"/>
      <c r="N123" s="59">
        <f t="shared" si="9"/>
        <v>0</v>
      </c>
    </row>
    <row r="124" spans="1:14" hidden="1" outlineLevel="1" x14ac:dyDescent="0.2">
      <c r="A124" s="10" t="s">
        <v>51</v>
      </c>
      <c r="B124" s="62">
        <v>2018</v>
      </c>
      <c r="C124" s="57"/>
      <c r="D124" s="56"/>
      <c r="E124" s="60"/>
      <c r="F124" s="57"/>
      <c r="G124" s="56"/>
      <c r="H124" s="59">
        <f t="shared" si="7"/>
        <v>0</v>
      </c>
      <c r="I124" s="57"/>
      <c r="J124" s="56"/>
      <c r="K124" s="59">
        <f t="shared" si="8"/>
        <v>0</v>
      </c>
      <c r="L124" s="57"/>
      <c r="M124" s="56"/>
      <c r="N124" s="59">
        <f t="shared" si="9"/>
        <v>0</v>
      </c>
    </row>
    <row r="125" spans="1:14" hidden="1" outlineLevel="1" x14ac:dyDescent="0.2">
      <c r="A125" s="10" t="s">
        <v>206</v>
      </c>
      <c r="B125" s="62">
        <v>2018</v>
      </c>
      <c r="C125" s="57"/>
      <c r="D125" s="56"/>
      <c r="E125" s="60"/>
      <c r="F125" s="57"/>
      <c r="G125" s="56"/>
      <c r="H125" s="59">
        <f t="shared" si="7"/>
        <v>0</v>
      </c>
      <c r="I125" s="57"/>
      <c r="J125" s="56"/>
      <c r="K125" s="59">
        <f t="shared" si="8"/>
        <v>0</v>
      </c>
      <c r="L125" s="57"/>
      <c r="M125" s="56"/>
      <c r="N125" s="59">
        <f t="shared" si="9"/>
        <v>0</v>
      </c>
    </row>
    <row r="126" spans="1:14" hidden="1" outlineLevel="1" x14ac:dyDescent="0.2">
      <c r="A126" s="10" t="s">
        <v>95</v>
      </c>
      <c r="B126" s="62">
        <v>2018</v>
      </c>
      <c r="C126" s="57"/>
      <c r="D126" s="56"/>
      <c r="E126" s="60"/>
      <c r="F126" s="57"/>
      <c r="G126" s="56"/>
      <c r="H126" s="59">
        <f t="shared" si="7"/>
        <v>0</v>
      </c>
      <c r="I126" s="57"/>
      <c r="J126" s="56"/>
      <c r="K126" s="59">
        <f t="shared" si="8"/>
        <v>0</v>
      </c>
      <c r="L126" s="57"/>
      <c r="M126" s="56"/>
      <c r="N126" s="59">
        <f t="shared" si="9"/>
        <v>0</v>
      </c>
    </row>
    <row r="127" spans="1:14" hidden="1" outlineLevel="1" x14ac:dyDescent="0.2">
      <c r="A127" s="10" t="s">
        <v>114</v>
      </c>
      <c r="B127" s="62">
        <v>2018</v>
      </c>
      <c r="C127" s="57"/>
      <c r="D127" s="56"/>
      <c r="E127" s="60"/>
      <c r="F127" s="57"/>
      <c r="G127" s="56"/>
      <c r="H127" s="59">
        <f t="shared" si="7"/>
        <v>0</v>
      </c>
      <c r="I127" s="57"/>
      <c r="J127" s="56"/>
      <c r="K127" s="59">
        <f t="shared" si="8"/>
        <v>0</v>
      </c>
      <c r="L127" s="57"/>
      <c r="M127" s="56"/>
      <c r="N127" s="59">
        <f t="shared" si="9"/>
        <v>0</v>
      </c>
    </row>
    <row r="128" spans="1:14" collapsed="1" x14ac:dyDescent="0.25">
      <c r="A128" s="8" t="s">
        <v>16</v>
      </c>
      <c r="B128" s="62">
        <v>2018</v>
      </c>
      <c r="C128" s="57">
        <f t="shared" si="10"/>
        <v>47.403262130621712</v>
      </c>
      <c r="D128" s="56">
        <v>131877</v>
      </c>
      <c r="E128" s="60">
        <v>69363</v>
      </c>
      <c r="F128" s="57">
        <f t="shared" si="11"/>
        <v>45.604453695488971</v>
      </c>
      <c r="G128" s="56">
        <v>131877</v>
      </c>
      <c r="H128" s="59">
        <f t="shared" si="7"/>
        <v>71735.214600000007</v>
      </c>
      <c r="I128" s="57">
        <f t="shared" si="12"/>
        <v>44.368430355558587</v>
      </c>
      <c r="J128" s="56">
        <v>131877</v>
      </c>
      <c r="K128" s="59">
        <f t="shared" si="8"/>
        <v>73365.2451</v>
      </c>
      <c r="L128" s="57">
        <f t="shared" si="13"/>
        <v>43.140335447894628</v>
      </c>
      <c r="M128" s="56">
        <v>131877</v>
      </c>
      <c r="N128" s="59">
        <f t="shared" si="9"/>
        <v>74984.819821380006</v>
      </c>
    </row>
    <row r="129" spans="1:14" hidden="1" outlineLevel="1" x14ac:dyDescent="0.2">
      <c r="A129" s="10" t="s">
        <v>34</v>
      </c>
      <c r="B129" s="62"/>
      <c r="C129" s="57"/>
      <c r="D129" s="56"/>
      <c r="E129" s="60"/>
      <c r="F129" s="57"/>
      <c r="G129" s="56"/>
      <c r="H129" s="59">
        <f t="shared" si="7"/>
        <v>0</v>
      </c>
      <c r="I129" s="57"/>
      <c r="J129" s="56"/>
      <c r="K129" s="59">
        <f t="shared" si="8"/>
        <v>0</v>
      </c>
      <c r="L129" s="57"/>
      <c r="M129" s="56"/>
      <c r="N129" s="59">
        <f t="shared" si="9"/>
        <v>0</v>
      </c>
    </row>
    <row r="130" spans="1:14" hidden="1" outlineLevel="1" x14ac:dyDescent="0.2">
      <c r="A130" s="10" t="s">
        <v>52</v>
      </c>
      <c r="B130" s="62"/>
      <c r="C130" s="57"/>
      <c r="D130" s="56"/>
      <c r="E130" s="60"/>
      <c r="F130" s="57"/>
      <c r="G130" s="56"/>
      <c r="H130" s="59">
        <f t="shared" si="7"/>
        <v>0</v>
      </c>
      <c r="I130" s="57"/>
      <c r="J130" s="56"/>
      <c r="K130" s="59">
        <f t="shared" si="8"/>
        <v>0</v>
      </c>
      <c r="L130" s="57"/>
      <c r="M130" s="56"/>
      <c r="N130" s="59">
        <f t="shared" si="9"/>
        <v>0</v>
      </c>
    </row>
    <row r="131" spans="1:14" hidden="1" outlineLevel="1" x14ac:dyDescent="0.2">
      <c r="A131" s="10" t="s">
        <v>74</v>
      </c>
      <c r="B131" s="62"/>
      <c r="C131" s="57"/>
      <c r="D131" s="56"/>
      <c r="E131" s="60"/>
      <c r="F131" s="57"/>
      <c r="G131" s="56"/>
      <c r="H131" s="59">
        <f t="shared" si="7"/>
        <v>0</v>
      </c>
      <c r="I131" s="57"/>
      <c r="J131" s="56"/>
      <c r="K131" s="59">
        <f t="shared" si="8"/>
        <v>0</v>
      </c>
      <c r="L131" s="57"/>
      <c r="M131" s="56"/>
      <c r="N131" s="59">
        <f t="shared" si="9"/>
        <v>0</v>
      </c>
    </row>
    <row r="132" spans="1:14" hidden="1" outlineLevel="1" x14ac:dyDescent="0.2">
      <c r="A132" s="10" t="s">
        <v>96</v>
      </c>
      <c r="B132" s="62"/>
      <c r="C132" s="57"/>
      <c r="D132" s="56"/>
      <c r="E132" s="60"/>
      <c r="F132" s="57"/>
      <c r="G132" s="56"/>
      <c r="H132" s="59">
        <f t="shared" si="7"/>
        <v>0</v>
      </c>
      <c r="I132" s="57"/>
      <c r="J132" s="56"/>
      <c r="K132" s="59">
        <f t="shared" si="8"/>
        <v>0</v>
      </c>
      <c r="L132" s="57"/>
      <c r="M132" s="56"/>
      <c r="N132" s="59">
        <f t="shared" si="9"/>
        <v>0</v>
      </c>
    </row>
    <row r="133" spans="1:14" hidden="1" outlineLevel="1" x14ac:dyDescent="0.2">
      <c r="A133" s="10" t="s">
        <v>16</v>
      </c>
      <c r="B133" s="62"/>
      <c r="C133" s="57"/>
      <c r="D133" s="56"/>
      <c r="E133" s="60"/>
      <c r="F133" s="57"/>
      <c r="G133" s="56"/>
      <c r="H133" s="59">
        <f t="shared" si="7"/>
        <v>0</v>
      </c>
      <c r="I133" s="57"/>
      <c r="J133" s="56"/>
      <c r="K133" s="59">
        <f t="shared" si="8"/>
        <v>0</v>
      </c>
      <c r="L133" s="57"/>
      <c r="M133" s="56"/>
      <c r="N133" s="59">
        <f t="shared" si="9"/>
        <v>0</v>
      </c>
    </row>
    <row r="134" spans="1:14" hidden="1" outlineLevel="1" x14ac:dyDescent="0.2">
      <c r="A134" s="10" t="s">
        <v>130</v>
      </c>
      <c r="B134" s="62"/>
      <c r="C134" s="57"/>
      <c r="D134" s="56"/>
      <c r="E134" s="60"/>
      <c r="F134" s="57"/>
      <c r="G134" s="56"/>
      <c r="H134" s="59">
        <f t="shared" si="7"/>
        <v>0</v>
      </c>
      <c r="I134" s="57"/>
      <c r="J134" s="56"/>
      <c r="K134" s="59">
        <f t="shared" si="8"/>
        <v>0</v>
      </c>
      <c r="L134" s="57"/>
      <c r="M134" s="56"/>
      <c r="N134" s="59">
        <f t="shared" si="9"/>
        <v>0</v>
      </c>
    </row>
    <row r="135" spans="1:14" hidden="1" outlineLevel="1" x14ac:dyDescent="0.2">
      <c r="A135" s="10" t="s">
        <v>144</v>
      </c>
      <c r="B135" s="62"/>
      <c r="C135" s="57"/>
      <c r="D135" s="56"/>
      <c r="E135" s="60"/>
      <c r="F135" s="57"/>
      <c r="G135" s="56"/>
      <c r="H135" s="59">
        <f t="shared" si="7"/>
        <v>0</v>
      </c>
      <c r="I135" s="57"/>
      <c r="J135" s="56"/>
      <c r="K135" s="59">
        <f t="shared" si="8"/>
        <v>0</v>
      </c>
      <c r="L135" s="57"/>
      <c r="M135" s="56"/>
      <c r="N135" s="59">
        <f t="shared" si="9"/>
        <v>0</v>
      </c>
    </row>
    <row r="136" spans="1:14" hidden="1" outlineLevel="1" x14ac:dyDescent="0.2">
      <c r="A136" s="10" t="s">
        <v>157</v>
      </c>
      <c r="B136" s="62"/>
      <c r="C136" s="57"/>
      <c r="D136" s="56"/>
      <c r="E136" s="60"/>
      <c r="F136" s="57"/>
      <c r="G136" s="56"/>
      <c r="H136" s="59">
        <f t="shared" si="7"/>
        <v>0</v>
      </c>
      <c r="I136" s="57"/>
      <c r="J136" s="56"/>
      <c r="K136" s="59">
        <f t="shared" si="8"/>
        <v>0</v>
      </c>
      <c r="L136" s="57"/>
      <c r="M136" s="56"/>
      <c r="N136" s="59">
        <f t="shared" si="9"/>
        <v>0</v>
      </c>
    </row>
    <row r="137" spans="1:14" hidden="1" outlineLevel="1" x14ac:dyDescent="0.2">
      <c r="A137" s="10" t="s">
        <v>169</v>
      </c>
      <c r="B137" s="62"/>
      <c r="C137" s="57"/>
      <c r="D137" s="56"/>
      <c r="E137" s="60"/>
      <c r="F137" s="57"/>
      <c r="G137" s="56"/>
      <c r="H137" s="59">
        <f t="shared" si="7"/>
        <v>0</v>
      </c>
      <c r="I137" s="57"/>
      <c r="J137" s="56"/>
      <c r="K137" s="59">
        <f t="shared" si="8"/>
        <v>0</v>
      </c>
      <c r="L137" s="57"/>
      <c r="M137" s="56"/>
      <c r="N137" s="59">
        <f t="shared" si="9"/>
        <v>0</v>
      </c>
    </row>
    <row r="138" spans="1:14" collapsed="1" x14ac:dyDescent="0.25">
      <c r="A138" s="8" t="s">
        <v>17</v>
      </c>
      <c r="B138" s="62">
        <v>2018</v>
      </c>
      <c r="C138" s="57">
        <f t="shared" si="10"/>
        <v>41.732644972687325</v>
      </c>
      <c r="D138" s="56">
        <v>320181</v>
      </c>
      <c r="E138" s="60">
        <v>186561</v>
      </c>
      <c r="F138" s="57">
        <f t="shared" si="11"/>
        <v>39.739901430753228</v>
      </c>
      <c r="G138" s="56">
        <v>320181</v>
      </c>
      <c r="H138" s="59">
        <f t="shared" si="7"/>
        <v>192941.38620000001</v>
      </c>
      <c r="I138" s="57">
        <f t="shared" si="12"/>
        <v>38.370618587611375</v>
      </c>
      <c r="J138" s="56">
        <v>320181</v>
      </c>
      <c r="K138" s="59">
        <f t="shared" si="8"/>
        <v>197325.56970000002</v>
      </c>
      <c r="L138" s="57">
        <f t="shared" si="13"/>
        <v>37.010118965566356</v>
      </c>
      <c r="M138" s="56">
        <v>320181</v>
      </c>
      <c r="N138" s="59">
        <f t="shared" si="9"/>
        <v>201681.63099486</v>
      </c>
    </row>
    <row r="139" spans="1:14" hidden="1" outlineLevel="1" x14ac:dyDescent="0.2">
      <c r="A139" s="10" t="s">
        <v>35</v>
      </c>
      <c r="B139" s="62"/>
      <c r="C139" s="57"/>
      <c r="D139" s="56"/>
      <c r="E139" s="60"/>
      <c r="F139" s="57"/>
      <c r="G139" s="56"/>
      <c r="H139" s="59">
        <f t="shared" si="7"/>
        <v>0</v>
      </c>
      <c r="I139" s="57"/>
      <c r="J139" s="56"/>
      <c r="K139" s="59">
        <f t="shared" si="8"/>
        <v>0</v>
      </c>
      <c r="L139" s="57"/>
      <c r="M139" s="56"/>
      <c r="N139" s="59">
        <f t="shared" si="9"/>
        <v>0</v>
      </c>
    </row>
    <row r="140" spans="1:14" hidden="1" outlineLevel="1" x14ac:dyDescent="0.2">
      <c r="A140" s="10" t="s">
        <v>53</v>
      </c>
      <c r="B140" s="62"/>
      <c r="C140" s="57"/>
      <c r="D140" s="56"/>
      <c r="E140" s="60"/>
      <c r="F140" s="57"/>
      <c r="G140" s="56"/>
      <c r="H140" s="59">
        <f t="shared" si="7"/>
        <v>0</v>
      </c>
      <c r="I140" s="57"/>
      <c r="J140" s="56"/>
      <c r="K140" s="59">
        <f t="shared" si="8"/>
        <v>0</v>
      </c>
      <c r="L140" s="57"/>
      <c r="M140" s="56"/>
      <c r="N140" s="59">
        <f t="shared" si="9"/>
        <v>0</v>
      </c>
    </row>
    <row r="141" spans="1:14" hidden="1" outlineLevel="1" x14ac:dyDescent="0.2">
      <c r="A141" s="10" t="s">
        <v>75</v>
      </c>
      <c r="B141" s="62"/>
      <c r="C141" s="57"/>
      <c r="D141" s="56"/>
      <c r="E141" s="60"/>
      <c r="F141" s="57"/>
      <c r="G141" s="56"/>
      <c r="H141" s="59">
        <f t="shared" si="7"/>
        <v>0</v>
      </c>
      <c r="I141" s="57"/>
      <c r="J141" s="56"/>
      <c r="K141" s="59">
        <f t="shared" si="8"/>
        <v>0</v>
      </c>
      <c r="L141" s="57"/>
      <c r="M141" s="56"/>
      <c r="N141" s="59">
        <f t="shared" si="9"/>
        <v>0</v>
      </c>
    </row>
    <row r="142" spans="1:14" hidden="1" outlineLevel="1" x14ac:dyDescent="0.2">
      <c r="A142" s="10" t="s">
        <v>97</v>
      </c>
      <c r="B142" s="62"/>
      <c r="C142" s="57"/>
      <c r="D142" s="56"/>
      <c r="E142" s="60"/>
      <c r="F142" s="57"/>
      <c r="G142" s="56"/>
      <c r="H142" s="59">
        <f t="shared" si="7"/>
        <v>0</v>
      </c>
      <c r="I142" s="57"/>
      <c r="J142" s="56"/>
      <c r="K142" s="59">
        <f t="shared" si="8"/>
        <v>0</v>
      </c>
      <c r="L142" s="57"/>
      <c r="M142" s="56"/>
      <c r="N142" s="59">
        <f t="shared" si="9"/>
        <v>0</v>
      </c>
    </row>
    <row r="143" spans="1:14" hidden="1" outlineLevel="1" x14ac:dyDescent="0.2">
      <c r="A143" s="10" t="s">
        <v>115</v>
      </c>
      <c r="B143" s="62"/>
      <c r="C143" s="57"/>
      <c r="D143" s="56"/>
      <c r="E143" s="60"/>
      <c r="F143" s="57"/>
      <c r="G143" s="56"/>
      <c r="H143" s="59">
        <f t="shared" ref="H143:H206" si="14">+E143*1.0342</f>
        <v>0</v>
      </c>
      <c r="I143" s="57"/>
      <c r="J143" s="56"/>
      <c r="K143" s="59">
        <f t="shared" ref="K143:K206" si="15">+E143*1.0577</f>
        <v>0</v>
      </c>
      <c r="L143" s="57"/>
      <c r="M143" s="56"/>
      <c r="N143" s="59">
        <f t="shared" ref="N143:N206" si="16">+H143*1.0453</f>
        <v>0</v>
      </c>
    </row>
    <row r="144" spans="1:14" hidden="1" outlineLevel="1" x14ac:dyDescent="0.2">
      <c r="A144" s="10" t="s">
        <v>131</v>
      </c>
      <c r="B144" s="62"/>
      <c r="C144" s="57"/>
      <c r="D144" s="56"/>
      <c r="E144" s="60"/>
      <c r="F144" s="57"/>
      <c r="G144" s="56"/>
      <c r="H144" s="59">
        <f t="shared" si="14"/>
        <v>0</v>
      </c>
      <c r="I144" s="57"/>
      <c r="J144" s="56"/>
      <c r="K144" s="59">
        <f t="shared" si="15"/>
        <v>0</v>
      </c>
      <c r="L144" s="57"/>
      <c r="M144" s="56"/>
      <c r="N144" s="59">
        <f t="shared" si="16"/>
        <v>0</v>
      </c>
    </row>
    <row r="145" spans="1:14" hidden="1" outlineLevel="1" x14ac:dyDescent="0.2">
      <c r="A145" s="10" t="s">
        <v>145</v>
      </c>
      <c r="B145" s="62"/>
      <c r="C145" s="57"/>
      <c r="D145" s="56"/>
      <c r="E145" s="60"/>
      <c r="F145" s="57"/>
      <c r="G145" s="56"/>
      <c r="H145" s="59">
        <f t="shared" si="14"/>
        <v>0</v>
      </c>
      <c r="I145" s="57"/>
      <c r="J145" s="56"/>
      <c r="K145" s="59">
        <f t="shared" si="15"/>
        <v>0</v>
      </c>
      <c r="L145" s="57"/>
      <c r="M145" s="56"/>
      <c r="N145" s="59">
        <f t="shared" si="16"/>
        <v>0</v>
      </c>
    </row>
    <row r="146" spans="1:14" hidden="1" outlineLevel="1" x14ac:dyDescent="0.2">
      <c r="A146" s="10" t="s">
        <v>158</v>
      </c>
      <c r="B146" s="62"/>
      <c r="C146" s="57"/>
      <c r="D146" s="56"/>
      <c r="E146" s="60"/>
      <c r="F146" s="57"/>
      <c r="G146" s="56"/>
      <c r="H146" s="59">
        <f t="shared" si="14"/>
        <v>0</v>
      </c>
      <c r="I146" s="57"/>
      <c r="J146" s="56"/>
      <c r="K146" s="59">
        <f t="shared" si="15"/>
        <v>0</v>
      </c>
      <c r="L146" s="57"/>
      <c r="M146" s="56"/>
      <c r="N146" s="59">
        <f t="shared" si="16"/>
        <v>0</v>
      </c>
    </row>
    <row r="147" spans="1:14" hidden="1" outlineLevel="1" x14ac:dyDescent="0.2">
      <c r="A147" s="10" t="s">
        <v>170</v>
      </c>
      <c r="B147" s="62"/>
      <c r="C147" s="57"/>
      <c r="D147" s="56"/>
      <c r="E147" s="60"/>
      <c r="F147" s="57"/>
      <c r="G147" s="56"/>
      <c r="H147" s="59">
        <f t="shared" si="14"/>
        <v>0</v>
      </c>
      <c r="I147" s="57"/>
      <c r="J147" s="56"/>
      <c r="K147" s="59">
        <f t="shared" si="15"/>
        <v>0</v>
      </c>
      <c r="L147" s="57"/>
      <c r="M147" s="56"/>
      <c r="N147" s="59">
        <f t="shared" si="16"/>
        <v>0</v>
      </c>
    </row>
    <row r="148" spans="1:14" hidden="1" outlineLevel="1" x14ac:dyDescent="0.2">
      <c r="A148" s="10" t="s">
        <v>178</v>
      </c>
      <c r="B148" s="62"/>
      <c r="C148" s="57"/>
      <c r="D148" s="56"/>
      <c r="E148" s="60"/>
      <c r="F148" s="57"/>
      <c r="G148" s="56"/>
      <c r="H148" s="59">
        <f t="shared" si="14"/>
        <v>0</v>
      </c>
      <c r="I148" s="57"/>
      <c r="J148" s="56"/>
      <c r="K148" s="59">
        <f t="shared" si="15"/>
        <v>0</v>
      </c>
      <c r="L148" s="57"/>
      <c r="M148" s="56"/>
      <c r="N148" s="59">
        <f t="shared" si="16"/>
        <v>0</v>
      </c>
    </row>
    <row r="149" spans="1:14" hidden="1" outlineLevel="1" x14ac:dyDescent="0.2">
      <c r="A149" s="10" t="s">
        <v>186</v>
      </c>
      <c r="B149" s="62"/>
      <c r="C149" s="57"/>
      <c r="D149" s="56"/>
      <c r="E149" s="60"/>
      <c r="F149" s="57"/>
      <c r="G149" s="56"/>
      <c r="H149" s="59">
        <f t="shared" si="14"/>
        <v>0</v>
      </c>
      <c r="I149" s="57"/>
      <c r="J149" s="56"/>
      <c r="K149" s="59">
        <f t="shared" si="15"/>
        <v>0</v>
      </c>
      <c r="L149" s="57"/>
      <c r="M149" s="56"/>
      <c r="N149" s="59">
        <f t="shared" si="16"/>
        <v>0</v>
      </c>
    </row>
    <row r="150" spans="1:14" hidden="1" outlineLevel="1" x14ac:dyDescent="0.2">
      <c r="A150" s="10" t="s">
        <v>191</v>
      </c>
      <c r="B150" s="62"/>
      <c r="C150" s="57"/>
      <c r="D150" s="56"/>
      <c r="E150" s="60"/>
      <c r="F150" s="57"/>
      <c r="G150" s="56"/>
      <c r="H150" s="59">
        <f t="shared" si="14"/>
        <v>0</v>
      </c>
      <c r="I150" s="57"/>
      <c r="J150" s="56"/>
      <c r="K150" s="59">
        <f t="shared" si="15"/>
        <v>0</v>
      </c>
      <c r="L150" s="57"/>
      <c r="M150" s="56"/>
      <c r="N150" s="59">
        <f t="shared" si="16"/>
        <v>0</v>
      </c>
    </row>
    <row r="151" spans="1:14" collapsed="1" x14ac:dyDescent="0.25">
      <c r="A151" s="8" t="s">
        <v>18</v>
      </c>
      <c r="B151" s="62">
        <v>2018</v>
      </c>
      <c r="C151" s="57">
        <f t="shared" ref="C151:C196" si="17">+(D151-E151)*100/D151</f>
        <v>50.110562220653961</v>
      </c>
      <c r="D151" s="56">
        <v>85020</v>
      </c>
      <c r="E151" s="60">
        <v>42416</v>
      </c>
      <c r="F151" s="57">
        <f t="shared" ref="F151:F196" si="18">+(G151-H151)*100/G151</f>
        <v>48.404343448600329</v>
      </c>
      <c r="G151" s="56">
        <v>85020</v>
      </c>
      <c r="H151" s="59">
        <f t="shared" si="14"/>
        <v>43866.627200000003</v>
      </c>
      <c r="I151" s="57">
        <f t="shared" ref="I151:I196" si="19">+(J151-K151)*100/J151</f>
        <v>47.231941660785694</v>
      </c>
      <c r="J151" s="56">
        <v>85020</v>
      </c>
      <c r="K151" s="59">
        <f t="shared" si="15"/>
        <v>44863.403200000001</v>
      </c>
      <c r="L151" s="57">
        <f t="shared" ref="L151:L196" si="20">+(M151-N151)*100/M151</f>
        <v>46.067060206821928</v>
      </c>
      <c r="M151" s="56">
        <v>85020</v>
      </c>
      <c r="N151" s="59">
        <f t="shared" si="16"/>
        <v>45853.785412159996</v>
      </c>
    </row>
    <row r="152" spans="1:14" hidden="1" outlineLevel="1" x14ac:dyDescent="0.2">
      <c r="A152" s="10" t="s">
        <v>36</v>
      </c>
      <c r="B152" s="62"/>
      <c r="C152" s="57"/>
      <c r="D152" s="56"/>
      <c r="E152" s="60"/>
      <c r="F152" s="57"/>
      <c r="G152" s="56"/>
      <c r="H152" s="59">
        <f t="shared" si="14"/>
        <v>0</v>
      </c>
      <c r="I152" s="57"/>
      <c r="J152" s="56"/>
      <c r="K152" s="59">
        <f t="shared" si="15"/>
        <v>0</v>
      </c>
      <c r="L152" s="57"/>
      <c r="M152" s="56"/>
      <c r="N152" s="59">
        <f t="shared" si="16"/>
        <v>0</v>
      </c>
    </row>
    <row r="153" spans="1:14" hidden="1" outlineLevel="1" x14ac:dyDescent="0.2">
      <c r="A153" s="10" t="s">
        <v>54</v>
      </c>
      <c r="B153" s="62"/>
      <c r="C153" s="57"/>
      <c r="D153" s="56"/>
      <c r="E153" s="60"/>
      <c r="F153" s="57"/>
      <c r="G153" s="56"/>
      <c r="H153" s="59">
        <f t="shared" si="14"/>
        <v>0</v>
      </c>
      <c r="I153" s="57"/>
      <c r="J153" s="56"/>
      <c r="K153" s="59">
        <f t="shared" si="15"/>
        <v>0</v>
      </c>
      <c r="L153" s="57"/>
      <c r="M153" s="56"/>
      <c r="N153" s="59">
        <f t="shared" si="16"/>
        <v>0</v>
      </c>
    </row>
    <row r="154" spans="1:14" hidden="1" outlineLevel="1" x14ac:dyDescent="0.2">
      <c r="A154" s="10" t="s">
        <v>18</v>
      </c>
      <c r="B154" s="62"/>
      <c r="C154" s="57"/>
      <c r="D154" s="56"/>
      <c r="E154" s="60"/>
      <c r="F154" s="57"/>
      <c r="G154" s="56"/>
      <c r="H154" s="59">
        <f t="shared" si="14"/>
        <v>0</v>
      </c>
      <c r="I154" s="57"/>
      <c r="J154" s="56"/>
      <c r="K154" s="59">
        <f t="shared" si="15"/>
        <v>0</v>
      </c>
      <c r="L154" s="57"/>
      <c r="M154" s="56"/>
      <c r="N154" s="59">
        <f t="shared" si="16"/>
        <v>0</v>
      </c>
    </row>
    <row r="155" spans="1:14" collapsed="1" x14ac:dyDescent="0.25">
      <c r="A155" s="8" t="s">
        <v>11</v>
      </c>
      <c r="B155" s="62">
        <v>2018</v>
      </c>
      <c r="C155" s="57">
        <f t="shared" si="17"/>
        <v>76.024805762382641</v>
      </c>
      <c r="D155" s="56">
        <v>98848</v>
      </c>
      <c r="E155" s="60">
        <v>23699</v>
      </c>
      <c r="F155" s="57">
        <f t="shared" si="18"/>
        <v>75.20485411945613</v>
      </c>
      <c r="G155" s="56">
        <v>98848</v>
      </c>
      <c r="H155" s="59">
        <f t="shared" si="14"/>
        <v>24509.505799999999</v>
      </c>
      <c r="I155" s="57">
        <f t="shared" si="19"/>
        <v>74.641437054872128</v>
      </c>
      <c r="J155" s="56">
        <v>98848</v>
      </c>
      <c r="K155" s="59">
        <f t="shared" si="15"/>
        <v>25066.4323</v>
      </c>
      <c r="L155" s="57">
        <f t="shared" si="20"/>
        <v>74.081634011067507</v>
      </c>
      <c r="M155" s="56">
        <v>98848</v>
      </c>
      <c r="N155" s="59">
        <f t="shared" si="16"/>
        <v>25619.786412739995</v>
      </c>
    </row>
    <row r="156" spans="1:14" hidden="1" outlineLevel="1" x14ac:dyDescent="0.2">
      <c r="A156" s="10" t="s">
        <v>11</v>
      </c>
      <c r="B156" s="62"/>
      <c r="C156" s="57"/>
      <c r="D156" s="56"/>
      <c r="E156" s="60"/>
      <c r="F156" s="57"/>
      <c r="G156" s="56"/>
      <c r="H156" s="59">
        <f t="shared" si="14"/>
        <v>0</v>
      </c>
      <c r="I156" s="57"/>
      <c r="J156" s="56"/>
      <c r="K156" s="59">
        <f t="shared" si="15"/>
        <v>0</v>
      </c>
      <c r="L156" s="57"/>
      <c r="M156" s="56"/>
      <c r="N156" s="59">
        <f t="shared" si="16"/>
        <v>0</v>
      </c>
    </row>
    <row r="157" spans="1:14" hidden="1" outlineLevel="1" x14ac:dyDescent="0.2">
      <c r="A157" s="10" t="s">
        <v>70</v>
      </c>
      <c r="B157" s="62"/>
      <c r="C157" s="57"/>
      <c r="D157" s="56"/>
      <c r="E157" s="60"/>
      <c r="F157" s="57"/>
      <c r="G157" s="56"/>
      <c r="H157" s="59">
        <f t="shared" si="14"/>
        <v>0</v>
      </c>
      <c r="I157" s="57"/>
      <c r="J157" s="56"/>
      <c r="K157" s="59">
        <f t="shared" si="15"/>
        <v>0</v>
      </c>
      <c r="L157" s="57"/>
      <c r="M157" s="56"/>
      <c r="N157" s="59">
        <f t="shared" si="16"/>
        <v>0</v>
      </c>
    </row>
    <row r="158" spans="1:14" hidden="1" outlineLevel="1" x14ac:dyDescent="0.2">
      <c r="A158" s="10" t="s">
        <v>91</v>
      </c>
      <c r="B158" s="62"/>
      <c r="C158" s="57"/>
      <c r="D158" s="56"/>
      <c r="E158" s="60"/>
      <c r="F158" s="57"/>
      <c r="G158" s="56"/>
      <c r="H158" s="59">
        <f t="shared" si="14"/>
        <v>0</v>
      </c>
      <c r="I158" s="57"/>
      <c r="J158" s="56"/>
      <c r="K158" s="59">
        <f t="shared" si="15"/>
        <v>0</v>
      </c>
      <c r="L158" s="57"/>
      <c r="M158" s="56"/>
      <c r="N158" s="59">
        <f t="shared" si="16"/>
        <v>0</v>
      </c>
    </row>
    <row r="159" spans="1:14" hidden="1" outlineLevel="1" x14ac:dyDescent="0.2">
      <c r="A159" s="10" t="s">
        <v>110</v>
      </c>
      <c r="B159" s="62"/>
      <c r="C159" s="57"/>
      <c r="D159" s="56"/>
      <c r="E159" s="60"/>
      <c r="F159" s="57"/>
      <c r="G159" s="56"/>
      <c r="H159" s="59">
        <f t="shared" si="14"/>
        <v>0</v>
      </c>
      <c r="I159" s="57"/>
      <c r="J159" s="56"/>
      <c r="K159" s="59">
        <f t="shared" si="15"/>
        <v>0</v>
      </c>
      <c r="L159" s="57"/>
      <c r="M159" s="56"/>
      <c r="N159" s="59">
        <f t="shared" si="16"/>
        <v>0</v>
      </c>
    </row>
    <row r="160" spans="1:14" hidden="1" outlineLevel="1" x14ac:dyDescent="0.2">
      <c r="A160" s="10" t="s">
        <v>126</v>
      </c>
      <c r="B160" s="62"/>
      <c r="C160" s="57"/>
      <c r="D160" s="56"/>
      <c r="E160" s="60"/>
      <c r="F160" s="57"/>
      <c r="G160" s="56"/>
      <c r="H160" s="59">
        <f t="shared" si="14"/>
        <v>0</v>
      </c>
      <c r="I160" s="57"/>
      <c r="J160" s="56"/>
      <c r="K160" s="59">
        <f t="shared" si="15"/>
        <v>0</v>
      </c>
      <c r="L160" s="57"/>
      <c r="M160" s="56"/>
      <c r="N160" s="59">
        <f t="shared" si="16"/>
        <v>0</v>
      </c>
    </row>
    <row r="161" spans="1:14" hidden="1" outlineLevel="1" x14ac:dyDescent="0.2">
      <c r="A161" s="10" t="s">
        <v>140</v>
      </c>
      <c r="B161" s="62"/>
      <c r="C161" s="57"/>
      <c r="D161" s="56"/>
      <c r="E161" s="60"/>
      <c r="F161" s="57"/>
      <c r="G161" s="56"/>
      <c r="H161" s="59">
        <f t="shared" si="14"/>
        <v>0</v>
      </c>
      <c r="I161" s="57"/>
      <c r="J161" s="56"/>
      <c r="K161" s="59">
        <f t="shared" si="15"/>
        <v>0</v>
      </c>
      <c r="L161" s="57"/>
      <c r="M161" s="56"/>
      <c r="N161" s="59">
        <f t="shared" si="16"/>
        <v>0</v>
      </c>
    </row>
    <row r="162" spans="1:14" hidden="1" outlineLevel="1" x14ac:dyDescent="0.2">
      <c r="A162" s="10" t="s">
        <v>207</v>
      </c>
      <c r="B162" s="62"/>
      <c r="C162" s="57"/>
      <c r="D162" s="56"/>
      <c r="E162" s="60"/>
      <c r="F162" s="57"/>
      <c r="G162" s="56"/>
      <c r="H162" s="59">
        <f t="shared" si="14"/>
        <v>0</v>
      </c>
      <c r="I162" s="57"/>
      <c r="J162" s="56"/>
      <c r="K162" s="59">
        <f t="shared" si="15"/>
        <v>0</v>
      </c>
      <c r="L162" s="57"/>
      <c r="M162" s="56"/>
      <c r="N162" s="59">
        <f t="shared" si="16"/>
        <v>0</v>
      </c>
    </row>
    <row r="163" spans="1:14" hidden="1" outlineLevel="1" x14ac:dyDescent="0.2">
      <c r="A163" s="10" t="s">
        <v>154</v>
      </c>
      <c r="B163" s="62"/>
      <c r="C163" s="57"/>
      <c r="D163" s="56"/>
      <c r="E163" s="60"/>
      <c r="F163" s="57"/>
      <c r="G163" s="56"/>
      <c r="H163" s="59">
        <f t="shared" si="14"/>
        <v>0</v>
      </c>
      <c r="I163" s="57"/>
      <c r="J163" s="56"/>
      <c r="K163" s="59">
        <f t="shared" si="15"/>
        <v>0</v>
      </c>
      <c r="L163" s="57"/>
      <c r="M163" s="56"/>
      <c r="N163" s="59">
        <f t="shared" si="16"/>
        <v>0</v>
      </c>
    </row>
    <row r="164" spans="1:14" hidden="1" outlineLevel="1" x14ac:dyDescent="0.2">
      <c r="A164" s="10" t="s">
        <v>166</v>
      </c>
      <c r="B164" s="62"/>
      <c r="C164" s="57"/>
      <c r="D164" s="56"/>
      <c r="E164" s="60"/>
      <c r="F164" s="57"/>
      <c r="G164" s="56"/>
      <c r="H164" s="59">
        <f t="shared" si="14"/>
        <v>0</v>
      </c>
      <c r="I164" s="57"/>
      <c r="J164" s="56"/>
      <c r="K164" s="59">
        <f t="shared" si="15"/>
        <v>0</v>
      </c>
      <c r="L164" s="57"/>
      <c r="M164" s="56"/>
      <c r="N164" s="59">
        <f t="shared" si="16"/>
        <v>0</v>
      </c>
    </row>
    <row r="165" spans="1:14" hidden="1" outlineLevel="1" x14ac:dyDescent="0.2">
      <c r="A165" s="10" t="s">
        <v>175</v>
      </c>
      <c r="B165" s="62"/>
      <c r="C165" s="57"/>
      <c r="D165" s="56"/>
      <c r="E165" s="60"/>
      <c r="F165" s="57"/>
      <c r="G165" s="56"/>
      <c r="H165" s="59">
        <f t="shared" si="14"/>
        <v>0</v>
      </c>
      <c r="I165" s="57"/>
      <c r="J165" s="56"/>
      <c r="K165" s="59">
        <f t="shared" si="15"/>
        <v>0</v>
      </c>
      <c r="L165" s="57"/>
      <c r="M165" s="56"/>
      <c r="N165" s="59">
        <f t="shared" si="16"/>
        <v>0</v>
      </c>
    </row>
    <row r="166" spans="1:14" collapsed="1" x14ac:dyDescent="0.25">
      <c r="A166" s="8" t="s">
        <v>19</v>
      </c>
      <c r="B166" s="62">
        <v>2018</v>
      </c>
      <c r="C166" s="57">
        <f t="shared" si="17"/>
        <v>78.527607361963192</v>
      </c>
      <c r="D166" s="56">
        <v>25265</v>
      </c>
      <c r="E166" s="60">
        <v>5425</v>
      </c>
      <c r="F166" s="57">
        <f t="shared" si="18"/>
        <v>77.793251533742335</v>
      </c>
      <c r="G166" s="56">
        <v>25265</v>
      </c>
      <c r="H166" s="59">
        <f t="shared" si="14"/>
        <v>5610.5349999999999</v>
      </c>
      <c r="I166" s="57">
        <f t="shared" si="19"/>
        <v>77.288650306748465</v>
      </c>
      <c r="J166" s="56">
        <v>25265</v>
      </c>
      <c r="K166" s="59">
        <f t="shared" si="15"/>
        <v>5738.0225</v>
      </c>
      <c r="L166" s="57">
        <f t="shared" si="20"/>
        <v>76.787285828220874</v>
      </c>
      <c r="M166" s="56">
        <v>25265</v>
      </c>
      <c r="N166" s="59">
        <f t="shared" si="16"/>
        <v>5864.6922354999997</v>
      </c>
    </row>
    <row r="167" spans="1:14" hidden="1" outlineLevel="1" x14ac:dyDescent="0.2">
      <c r="A167" s="10" t="s">
        <v>37</v>
      </c>
      <c r="B167" s="62"/>
      <c r="C167" s="57"/>
      <c r="D167" s="56"/>
      <c r="E167" s="60"/>
      <c r="F167" s="57"/>
      <c r="G167" s="56"/>
      <c r="H167" s="59">
        <f t="shared" si="14"/>
        <v>0</v>
      </c>
      <c r="I167" s="57"/>
      <c r="J167" s="56"/>
      <c r="K167" s="59">
        <f t="shared" si="15"/>
        <v>0</v>
      </c>
      <c r="L167" s="57"/>
      <c r="M167" s="56"/>
      <c r="N167" s="59">
        <f t="shared" si="16"/>
        <v>0</v>
      </c>
    </row>
    <row r="168" spans="1:14" hidden="1" outlineLevel="1" x14ac:dyDescent="0.2">
      <c r="A168" s="10" t="s">
        <v>55</v>
      </c>
      <c r="B168" s="62"/>
      <c r="C168" s="57"/>
      <c r="D168" s="56"/>
      <c r="E168" s="60"/>
      <c r="F168" s="57"/>
      <c r="G168" s="56"/>
      <c r="H168" s="59">
        <f t="shared" si="14"/>
        <v>0</v>
      </c>
      <c r="I168" s="57"/>
      <c r="J168" s="56"/>
      <c r="K168" s="59">
        <f t="shared" si="15"/>
        <v>0</v>
      </c>
      <c r="L168" s="57"/>
      <c r="M168" s="56"/>
      <c r="N168" s="59">
        <f t="shared" si="16"/>
        <v>0</v>
      </c>
    </row>
    <row r="169" spans="1:14" hidden="1" outlineLevel="1" x14ac:dyDescent="0.2">
      <c r="A169" s="10" t="s">
        <v>19</v>
      </c>
      <c r="B169" s="62"/>
      <c r="C169" s="57"/>
      <c r="D169" s="56"/>
      <c r="E169" s="60"/>
      <c r="F169" s="57"/>
      <c r="G169" s="56"/>
      <c r="H169" s="59">
        <f t="shared" si="14"/>
        <v>0</v>
      </c>
      <c r="I169" s="57"/>
      <c r="J169" s="56"/>
      <c r="K169" s="59">
        <f t="shared" si="15"/>
        <v>0</v>
      </c>
      <c r="L169" s="57"/>
      <c r="M169" s="56"/>
      <c r="N169" s="59">
        <f t="shared" si="16"/>
        <v>0</v>
      </c>
    </row>
    <row r="170" spans="1:14" hidden="1" outlineLevel="1" x14ac:dyDescent="0.2">
      <c r="A170" s="10" t="s">
        <v>98</v>
      </c>
      <c r="B170" s="62"/>
      <c r="C170" s="57"/>
      <c r="D170" s="56"/>
      <c r="E170" s="60"/>
      <c r="F170" s="57"/>
      <c r="G170" s="56"/>
      <c r="H170" s="59">
        <f t="shared" si="14"/>
        <v>0</v>
      </c>
      <c r="I170" s="57"/>
      <c r="J170" s="56"/>
      <c r="K170" s="59">
        <f t="shared" si="15"/>
        <v>0</v>
      </c>
      <c r="L170" s="57"/>
      <c r="M170" s="56"/>
      <c r="N170" s="59">
        <f t="shared" si="16"/>
        <v>0</v>
      </c>
    </row>
    <row r="171" spans="1:14" hidden="1" outlineLevel="1" x14ac:dyDescent="0.2">
      <c r="A171" s="10" t="s">
        <v>116</v>
      </c>
      <c r="B171" s="62"/>
      <c r="C171" s="57"/>
      <c r="D171" s="56"/>
      <c r="E171" s="60"/>
      <c r="F171" s="57"/>
      <c r="G171" s="56"/>
      <c r="H171" s="59">
        <f t="shared" si="14"/>
        <v>0</v>
      </c>
      <c r="I171" s="57"/>
      <c r="J171" s="56"/>
      <c r="K171" s="59">
        <f t="shared" si="15"/>
        <v>0</v>
      </c>
      <c r="L171" s="57"/>
      <c r="M171" s="56"/>
      <c r="N171" s="59">
        <f t="shared" si="16"/>
        <v>0</v>
      </c>
    </row>
    <row r="172" spans="1:14" hidden="1" outlineLevel="1" x14ac:dyDescent="0.2">
      <c r="A172" s="10" t="s">
        <v>28</v>
      </c>
      <c r="B172" s="62"/>
      <c r="C172" s="57"/>
      <c r="D172" s="56"/>
      <c r="E172" s="60"/>
      <c r="F172" s="57"/>
      <c r="G172" s="56"/>
      <c r="H172" s="59">
        <f t="shared" si="14"/>
        <v>0</v>
      </c>
      <c r="I172" s="57"/>
      <c r="J172" s="56"/>
      <c r="K172" s="59">
        <f t="shared" si="15"/>
        <v>0</v>
      </c>
      <c r="L172" s="57"/>
      <c r="M172" s="56"/>
      <c r="N172" s="59">
        <f t="shared" si="16"/>
        <v>0</v>
      </c>
    </row>
    <row r="173" spans="1:14" hidden="1" outlineLevel="1" x14ac:dyDescent="0.2">
      <c r="A173" s="10" t="s">
        <v>146</v>
      </c>
      <c r="B173" s="62"/>
      <c r="C173" s="57"/>
      <c r="D173" s="56"/>
      <c r="E173" s="60"/>
      <c r="F173" s="57"/>
      <c r="G173" s="56"/>
      <c r="H173" s="59">
        <f t="shared" si="14"/>
        <v>0</v>
      </c>
      <c r="I173" s="57"/>
      <c r="J173" s="56"/>
      <c r="K173" s="59">
        <f t="shared" si="15"/>
        <v>0</v>
      </c>
      <c r="L173" s="57"/>
      <c r="M173" s="56"/>
      <c r="N173" s="59">
        <f t="shared" si="16"/>
        <v>0</v>
      </c>
    </row>
    <row r="174" spans="1:14" hidden="1" outlineLevel="1" x14ac:dyDescent="0.2">
      <c r="A174" s="10" t="s">
        <v>208</v>
      </c>
      <c r="B174" s="62"/>
      <c r="C174" s="57"/>
      <c r="D174" s="56"/>
      <c r="E174" s="60"/>
      <c r="F174" s="57"/>
      <c r="G174" s="56"/>
      <c r="H174" s="59">
        <f t="shared" si="14"/>
        <v>0</v>
      </c>
      <c r="I174" s="57"/>
      <c r="J174" s="56"/>
      <c r="K174" s="59">
        <f t="shared" si="15"/>
        <v>0</v>
      </c>
      <c r="L174" s="57"/>
      <c r="M174" s="56"/>
      <c r="N174" s="59">
        <f t="shared" si="16"/>
        <v>0</v>
      </c>
    </row>
    <row r="175" spans="1:14" collapsed="1" x14ac:dyDescent="0.25">
      <c r="A175" s="8" t="s">
        <v>20</v>
      </c>
      <c r="B175" s="62">
        <v>2018</v>
      </c>
      <c r="C175" s="57">
        <f t="shared" si="17"/>
        <v>72.703751617076321</v>
      </c>
      <c r="D175" s="56">
        <v>17779</v>
      </c>
      <c r="E175" s="60">
        <v>4853</v>
      </c>
      <c r="F175" s="57">
        <f t="shared" si="18"/>
        <v>71.770219922380335</v>
      </c>
      <c r="G175" s="56">
        <v>17779</v>
      </c>
      <c r="H175" s="59">
        <f t="shared" si="14"/>
        <v>5018.9726000000001</v>
      </c>
      <c r="I175" s="57">
        <f t="shared" si="19"/>
        <v>71.128758085381634</v>
      </c>
      <c r="J175" s="56">
        <v>17779</v>
      </c>
      <c r="K175" s="59">
        <f t="shared" si="15"/>
        <v>5133.0181000000002</v>
      </c>
      <c r="L175" s="57">
        <f t="shared" si="20"/>
        <v>70.491410884864166</v>
      </c>
      <c r="M175" s="56">
        <v>17779</v>
      </c>
      <c r="N175" s="59">
        <f t="shared" si="16"/>
        <v>5246.3320587799999</v>
      </c>
    </row>
    <row r="176" spans="1:14" hidden="1" outlineLevel="1" x14ac:dyDescent="0.2">
      <c r="A176" s="10" t="s">
        <v>38</v>
      </c>
      <c r="B176" s="62"/>
      <c r="C176" s="57"/>
      <c r="D176" s="56"/>
      <c r="E176" s="60"/>
      <c r="F176" s="57"/>
      <c r="G176" s="56"/>
      <c r="H176" s="59">
        <f t="shared" si="14"/>
        <v>0</v>
      </c>
      <c r="I176" s="57"/>
      <c r="J176" s="56"/>
      <c r="K176" s="59">
        <f t="shared" si="15"/>
        <v>0</v>
      </c>
      <c r="L176" s="57"/>
      <c r="M176" s="56"/>
      <c r="N176" s="59">
        <f t="shared" si="16"/>
        <v>0</v>
      </c>
    </row>
    <row r="177" spans="1:14" hidden="1" outlineLevel="1" x14ac:dyDescent="0.2">
      <c r="A177" s="10" t="s">
        <v>56</v>
      </c>
      <c r="B177" s="62"/>
      <c r="C177" s="57"/>
      <c r="D177" s="56"/>
      <c r="E177" s="60"/>
      <c r="F177" s="57"/>
      <c r="G177" s="56"/>
      <c r="H177" s="59">
        <f t="shared" si="14"/>
        <v>0</v>
      </c>
      <c r="I177" s="57"/>
      <c r="J177" s="56"/>
      <c r="K177" s="59">
        <f t="shared" si="15"/>
        <v>0</v>
      </c>
      <c r="L177" s="57"/>
      <c r="M177" s="56"/>
      <c r="N177" s="59">
        <f t="shared" si="16"/>
        <v>0</v>
      </c>
    </row>
    <row r="178" spans="1:14" hidden="1" outlineLevel="1" x14ac:dyDescent="0.2">
      <c r="A178" s="10" t="s">
        <v>76</v>
      </c>
      <c r="B178" s="62"/>
      <c r="C178" s="57"/>
      <c r="D178" s="56"/>
      <c r="E178" s="60"/>
      <c r="F178" s="57"/>
      <c r="G178" s="56"/>
      <c r="H178" s="59">
        <f t="shared" si="14"/>
        <v>0</v>
      </c>
      <c r="I178" s="57"/>
      <c r="J178" s="56"/>
      <c r="K178" s="59">
        <f t="shared" si="15"/>
        <v>0</v>
      </c>
      <c r="L178" s="57"/>
      <c r="M178" s="56"/>
      <c r="N178" s="59">
        <f t="shared" si="16"/>
        <v>0</v>
      </c>
    </row>
    <row r="179" spans="1:14" collapsed="1" x14ac:dyDescent="0.25">
      <c r="A179" s="8" t="s">
        <v>21</v>
      </c>
      <c r="B179" s="62">
        <v>2018</v>
      </c>
      <c r="C179" s="57">
        <f t="shared" si="17"/>
        <v>62.749588307945658</v>
      </c>
      <c r="D179" s="56">
        <v>38864</v>
      </c>
      <c r="E179" s="60">
        <v>14477</v>
      </c>
      <c r="F179" s="57">
        <f t="shared" si="18"/>
        <v>61.475624228077393</v>
      </c>
      <c r="G179" s="56">
        <v>38864</v>
      </c>
      <c r="H179" s="59">
        <f t="shared" si="14"/>
        <v>14972.1134</v>
      </c>
      <c r="I179" s="57">
        <f t="shared" si="19"/>
        <v>60.600239553314118</v>
      </c>
      <c r="J179" s="56">
        <v>38864</v>
      </c>
      <c r="K179" s="59">
        <f t="shared" si="15"/>
        <v>15312.322900000001</v>
      </c>
      <c r="L179" s="57">
        <f t="shared" si="20"/>
        <v>59.730470005609305</v>
      </c>
      <c r="M179" s="56">
        <v>38864</v>
      </c>
      <c r="N179" s="59">
        <f t="shared" si="16"/>
        <v>15650.350137019999</v>
      </c>
    </row>
    <row r="180" spans="1:14" hidden="1" outlineLevel="1" x14ac:dyDescent="0.2">
      <c r="A180" s="10" t="s">
        <v>39</v>
      </c>
      <c r="B180" s="62"/>
      <c r="C180" s="57"/>
      <c r="D180" s="56"/>
      <c r="E180" s="60"/>
      <c r="F180" s="57"/>
      <c r="G180" s="56"/>
      <c r="H180" s="59">
        <f t="shared" si="14"/>
        <v>0</v>
      </c>
      <c r="I180" s="57"/>
      <c r="J180" s="56"/>
      <c r="K180" s="59">
        <f t="shared" si="15"/>
        <v>0</v>
      </c>
      <c r="L180" s="57"/>
      <c r="M180" s="56"/>
      <c r="N180" s="59">
        <f t="shared" si="16"/>
        <v>0</v>
      </c>
    </row>
    <row r="181" spans="1:14" hidden="1" outlineLevel="1" x14ac:dyDescent="0.2">
      <c r="A181" s="10" t="s">
        <v>57</v>
      </c>
      <c r="B181" s="62"/>
      <c r="C181" s="57"/>
      <c r="D181" s="56"/>
      <c r="E181" s="60"/>
      <c r="F181" s="57"/>
      <c r="G181" s="56"/>
      <c r="H181" s="59">
        <f t="shared" si="14"/>
        <v>0</v>
      </c>
      <c r="I181" s="57"/>
      <c r="J181" s="56"/>
      <c r="K181" s="59">
        <f t="shared" si="15"/>
        <v>0</v>
      </c>
      <c r="L181" s="57"/>
      <c r="M181" s="56"/>
      <c r="N181" s="59">
        <f t="shared" si="16"/>
        <v>0</v>
      </c>
    </row>
    <row r="182" spans="1:14" hidden="1" outlineLevel="1" x14ac:dyDescent="0.2">
      <c r="A182" s="10" t="s">
        <v>77</v>
      </c>
      <c r="B182" s="62"/>
      <c r="C182" s="57"/>
      <c r="D182" s="56"/>
      <c r="E182" s="60"/>
      <c r="F182" s="57"/>
      <c r="G182" s="56"/>
      <c r="H182" s="59">
        <f t="shared" si="14"/>
        <v>0</v>
      </c>
      <c r="I182" s="57"/>
      <c r="J182" s="56"/>
      <c r="K182" s="59">
        <f t="shared" si="15"/>
        <v>0</v>
      </c>
      <c r="L182" s="57"/>
      <c r="M182" s="56"/>
      <c r="N182" s="59">
        <f t="shared" si="16"/>
        <v>0</v>
      </c>
    </row>
    <row r="183" spans="1:14" collapsed="1" x14ac:dyDescent="0.25">
      <c r="A183" s="8" t="s">
        <v>22</v>
      </c>
      <c r="B183" s="62">
        <v>2018</v>
      </c>
      <c r="C183" s="57">
        <f t="shared" si="17"/>
        <v>45.541869137755675</v>
      </c>
      <c r="D183" s="56">
        <v>26547</v>
      </c>
      <c r="E183" s="60">
        <v>14457</v>
      </c>
      <c r="F183" s="57">
        <f t="shared" si="18"/>
        <v>43.679401062266919</v>
      </c>
      <c r="G183" s="56">
        <v>26547</v>
      </c>
      <c r="H183" s="59">
        <f t="shared" si="14"/>
        <v>14951.429400000001</v>
      </c>
      <c r="I183" s="57">
        <f t="shared" si="19"/>
        <v>42.399634987004177</v>
      </c>
      <c r="J183" s="56">
        <v>26547</v>
      </c>
      <c r="K183" s="59">
        <f t="shared" si="15"/>
        <v>15291.168900000001</v>
      </c>
      <c r="L183" s="57">
        <f t="shared" si="20"/>
        <v>41.128077930387612</v>
      </c>
      <c r="M183" s="56">
        <v>26547</v>
      </c>
      <c r="N183" s="59">
        <f t="shared" si="16"/>
        <v>15628.72915182</v>
      </c>
    </row>
    <row r="184" spans="1:14" hidden="1" outlineLevel="1" x14ac:dyDescent="0.2">
      <c r="A184" s="10" t="s">
        <v>22</v>
      </c>
      <c r="B184" s="62">
        <v>2018</v>
      </c>
      <c r="C184" s="57"/>
      <c r="D184" s="56"/>
      <c r="E184" s="60"/>
      <c r="F184" s="57"/>
      <c r="G184" s="56"/>
      <c r="H184" s="59">
        <f t="shared" si="14"/>
        <v>0</v>
      </c>
      <c r="I184" s="57"/>
      <c r="J184" s="56"/>
      <c r="K184" s="59">
        <f t="shared" si="15"/>
        <v>0</v>
      </c>
      <c r="L184" s="57"/>
      <c r="M184" s="56"/>
      <c r="N184" s="59">
        <f t="shared" si="16"/>
        <v>0</v>
      </c>
    </row>
    <row r="185" spans="1:14" hidden="1" outlineLevel="1" x14ac:dyDescent="0.2">
      <c r="A185" s="10" t="s">
        <v>58</v>
      </c>
      <c r="B185" s="62">
        <v>2018</v>
      </c>
      <c r="C185" s="57"/>
      <c r="D185" s="56"/>
      <c r="E185" s="60"/>
      <c r="F185" s="57"/>
      <c r="G185" s="56"/>
      <c r="H185" s="59">
        <f t="shared" si="14"/>
        <v>0</v>
      </c>
      <c r="I185" s="57"/>
      <c r="J185" s="56"/>
      <c r="K185" s="59">
        <f t="shared" si="15"/>
        <v>0</v>
      </c>
      <c r="L185" s="57"/>
      <c r="M185" s="56"/>
      <c r="N185" s="59">
        <f t="shared" si="16"/>
        <v>0</v>
      </c>
    </row>
    <row r="186" spans="1:14" hidden="1" outlineLevel="1" x14ac:dyDescent="0.2">
      <c r="A186" s="10" t="s">
        <v>78</v>
      </c>
      <c r="B186" s="62">
        <v>2018</v>
      </c>
      <c r="C186" s="57"/>
      <c r="D186" s="56"/>
      <c r="E186" s="60"/>
      <c r="F186" s="57"/>
      <c r="G186" s="56"/>
      <c r="H186" s="59">
        <f t="shared" si="14"/>
        <v>0</v>
      </c>
      <c r="I186" s="57"/>
      <c r="J186" s="56"/>
      <c r="K186" s="59">
        <f t="shared" si="15"/>
        <v>0</v>
      </c>
      <c r="L186" s="57"/>
      <c r="M186" s="56"/>
      <c r="N186" s="59">
        <f t="shared" si="16"/>
        <v>0</v>
      </c>
    </row>
    <row r="187" spans="1:14" collapsed="1" x14ac:dyDescent="0.25">
      <c r="A187" s="8" t="s">
        <v>23</v>
      </c>
      <c r="B187" s="62">
        <v>2018</v>
      </c>
      <c r="C187" s="57">
        <f t="shared" si="17"/>
        <v>84.771625045240683</v>
      </c>
      <c r="D187" s="56">
        <v>207225</v>
      </c>
      <c r="E187" s="60">
        <v>31557</v>
      </c>
      <c r="F187" s="57">
        <f t="shared" si="18"/>
        <v>84.25081462178791</v>
      </c>
      <c r="G187" s="56">
        <v>207225</v>
      </c>
      <c r="H187" s="59">
        <f t="shared" si="14"/>
        <v>32636.249400000001</v>
      </c>
      <c r="I187" s="57">
        <f t="shared" si="19"/>
        <v>83.89294781035106</v>
      </c>
      <c r="J187" s="56">
        <v>207225</v>
      </c>
      <c r="K187" s="59">
        <f t="shared" si="15"/>
        <v>33377.838900000002</v>
      </c>
      <c r="L187" s="57">
        <f t="shared" si="20"/>
        <v>83.537376524154894</v>
      </c>
      <c r="M187" s="56">
        <v>207225</v>
      </c>
      <c r="N187" s="59">
        <f t="shared" si="16"/>
        <v>34114.671497819996</v>
      </c>
    </row>
    <row r="188" spans="1:14" hidden="1" outlineLevel="1" x14ac:dyDescent="0.2">
      <c r="A188" s="10" t="s">
        <v>23</v>
      </c>
      <c r="B188" s="62">
        <v>2018</v>
      </c>
      <c r="C188" s="57"/>
      <c r="D188" s="56"/>
      <c r="E188" s="60"/>
      <c r="F188" s="57"/>
      <c r="G188" s="56"/>
      <c r="H188" s="59">
        <f t="shared" si="14"/>
        <v>0</v>
      </c>
      <c r="I188" s="57"/>
      <c r="J188" s="56"/>
      <c r="K188" s="59">
        <f t="shared" si="15"/>
        <v>0</v>
      </c>
      <c r="L188" s="57"/>
      <c r="M188" s="56"/>
      <c r="N188" s="59">
        <f t="shared" si="16"/>
        <v>0</v>
      </c>
    </row>
    <row r="189" spans="1:14" hidden="1" outlineLevel="1" x14ac:dyDescent="0.2">
      <c r="A189" s="10" t="s">
        <v>59</v>
      </c>
      <c r="B189" s="62">
        <v>2018</v>
      </c>
      <c r="C189" s="57"/>
      <c r="D189" s="56"/>
      <c r="E189" s="60"/>
      <c r="F189" s="57"/>
      <c r="G189" s="56"/>
      <c r="H189" s="59">
        <f t="shared" si="14"/>
        <v>0</v>
      </c>
      <c r="I189" s="57"/>
      <c r="J189" s="56"/>
      <c r="K189" s="59">
        <f t="shared" si="15"/>
        <v>0</v>
      </c>
      <c r="L189" s="57"/>
      <c r="M189" s="56"/>
      <c r="N189" s="59">
        <f t="shared" si="16"/>
        <v>0</v>
      </c>
    </row>
    <row r="190" spans="1:14" hidden="1" outlineLevel="1" x14ac:dyDescent="0.2">
      <c r="A190" s="10" t="s">
        <v>79</v>
      </c>
      <c r="B190" s="62">
        <v>2018</v>
      </c>
      <c r="C190" s="57"/>
      <c r="D190" s="56"/>
      <c r="E190" s="60"/>
      <c r="F190" s="57"/>
      <c r="G190" s="56"/>
      <c r="H190" s="59">
        <f t="shared" si="14"/>
        <v>0</v>
      </c>
      <c r="I190" s="57"/>
      <c r="J190" s="56"/>
      <c r="K190" s="59">
        <f t="shared" si="15"/>
        <v>0</v>
      </c>
      <c r="L190" s="57"/>
      <c r="M190" s="56"/>
      <c r="N190" s="59">
        <f t="shared" si="16"/>
        <v>0</v>
      </c>
    </row>
    <row r="191" spans="1:14" hidden="1" outlineLevel="1" x14ac:dyDescent="0.2">
      <c r="A191" s="10" t="s">
        <v>99</v>
      </c>
      <c r="B191" s="62">
        <v>2018</v>
      </c>
      <c r="C191" s="57"/>
      <c r="D191" s="56"/>
      <c r="E191" s="60"/>
      <c r="F191" s="57"/>
      <c r="G191" s="56"/>
      <c r="H191" s="59">
        <f t="shared" si="14"/>
        <v>0</v>
      </c>
      <c r="I191" s="57"/>
      <c r="J191" s="56"/>
      <c r="K191" s="59">
        <f t="shared" si="15"/>
        <v>0</v>
      </c>
      <c r="L191" s="57"/>
      <c r="M191" s="56"/>
      <c r="N191" s="59">
        <f t="shared" si="16"/>
        <v>0</v>
      </c>
    </row>
    <row r="192" spans="1:14" hidden="1" outlineLevel="1" x14ac:dyDescent="0.2">
      <c r="A192" s="10" t="s">
        <v>117</v>
      </c>
      <c r="B192" s="62">
        <v>2018</v>
      </c>
      <c r="C192" s="57"/>
      <c r="D192" s="56"/>
      <c r="E192" s="60"/>
      <c r="F192" s="57"/>
      <c r="G192" s="56"/>
      <c r="H192" s="59">
        <f t="shared" si="14"/>
        <v>0</v>
      </c>
      <c r="I192" s="57"/>
      <c r="J192" s="56"/>
      <c r="K192" s="59">
        <f t="shared" si="15"/>
        <v>0</v>
      </c>
      <c r="L192" s="57"/>
      <c r="M192" s="56"/>
      <c r="N192" s="59">
        <f t="shared" si="16"/>
        <v>0</v>
      </c>
    </row>
    <row r="193" spans="1:14" hidden="1" outlineLevel="1" x14ac:dyDescent="0.2">
      <c r="A193" s="10" t="s">
        <v>132</v>
      </c>
      <c r="B193" s="62">
        <v>2018</v>
      </c>
      <c r="C193" s="57"/>
      <c r="D193" s="56"/>
      <c r="E193" s="60"/>
      <c r="F193" s="57"/>
      <c r="G193" s="56"/>
      <c r="H193" s="59">
        <f t="shared" si="14"/>
        <v>0</v>
      </c>
      <c r="I193" s="57"/>
      <c r="J193" s="56"/>
      <c r="K193" s="59">
        <f t="shared" si="15"/>
        <v>0</v>
      </c>
      <c r="L193" s="57"/>
      <c r="M193" s="56"/>
      <c r="N193" s="59">
        <f t="shared" si="16"/>
        <v>0</v>
      </c>
    </row>
    <row r="194" spans="1:14" hidden="1" outlineLevel="1" x14ac:dyDescent="0.2">
      <c r="A194" s="10" t="s">
        <v>147</v>
      </c>
      <c r="B194" s="62">
        <v>2018</v>
      </c>
      <c r="C194" s="57"/>
      <c r="D194" s="56"/>
      <c r="E194" s="60"/>
      <c r="F194" s="57"/>
      <c r="G194" s="56"/>
      <c r="H194" s="59">
        <f t="shared" si="14"/>
        <v>0</v>
      </c>
      <c r="I194" s="57"/>
      <c r="J194" s="56"/>
      <c r="K194" s="59">
        <f t="shared" si="15"/>
        <v>0</v>
      </c>
      <c r="L194" s="57"/>
      <c r="M194" s="56"/>
      <c r="N194" s="59">
        <f t="shared" si="16"/>
        <v>0</v>
      </c>
    </row>
    <row r="195" spans="1:14" hidden="1" outlineLevel="1" x14ac:dyDescent="0.2">
      <c r="A195" s="10" t="s">
        <v>159</v>
      </c>
      <c r="B195" s="62">
        <v>2018</v>
      </c>
      <c r="C195" s="57"/>
      <c r="D195" s="56"/>
      <c r="E195" s="60"/>
      <c r="F195" s="57"/>
      <c r="G195" s="56"/>
      <c r="H195" s="59">
        <f t="shared" si="14"/>
        <v>0</v>
      </c>
      <c r="I195" s="57"/>
      <c r="J195" s="56"/>
      <c r="K195" s="59">
        <f t="shared" si="15"/>
        <v>0</v>
      </c>
      <c r="L195" s="57"/>
      <c r="M195" s="56"/>
      <c r="N195" s="59">
        <f t="shared" si="16"/>
        <v>0</v>
      </c>
    </row>
    <row r="196" spans="1:14" collapsed="1" x14ac:dyDescent="0.25">
      <c r="A196" s="8" t="s">
        <v>24</v>
      </c>
      <c r="B196" s="62">
        <v>2018</v>
      </c>
      <c r="C196" s="57">
        <f t="shared" si="17"/>
        <v>43.014232341576196</v>
      </c>
      <c r="D196" s="56">
        <v>249994</v>
      </c>
      <c r="E196" s="60">
        <v>142461</v>
      </c>
      <c r="F196" s="57">
        <f t="shared" si="18"/>
        <v>41.065319087658096</v>
      </c>
      <c r="G196" s="56">
        <v>249994</v>
      </c>
      <c r="H196" s="59">
        <f t="shared" si="14"/>
        <v>147333.16620000001</v>
      </c>
      <c r="I196" s="57">
        <f t="shared" si="19"/>
        <v>39.726153547685144</v>
      </c>
      <c r="J196" s="56">
        <v>249994</v>
      </c>
      <c r="K196" s="59">
        <f t="shared" si="15"/>
        <v>150680.99970000001</v>
      </c>
      <c r="L196" s="57">
        <f t="shared" si="20"/>
        <v>38.395578042329014</v>
      </c>
      <c r="M196" s="56">
        <v>249994</v>
      </c>
      <c r="N196" s="59">
        <f t="shared" si="16"/>
        <v>154007.35862886001</v>
      </c>
    </row>
    <row r="197" spans="1:14" hidden="1" outlineLevel="1" x14ac:dyDescent="0.2">
      <c r="A197" s="10" t="s">
        <v>24</v>
      </c>
      <c r="B197" s="62"/>
      <c r="C197" s="57"/>
      <c r="D197" s="56"/>
      <c r="E197" s="60"/>
      <c r="F197" s="57"/>
      <c r="G197" s="56"/>
      <c r="H197" s="59">
        <f t="shared" si="14"/>
        <v>0</v>
      </c>
      <c r="I197" s="57"/>
      <c r="J197" s="56"/>
      <c r="K197" s="59">
        <f t="shared" si="15"/>
        <v>0</v>
      </c>
      <c r="L197" s="57"/>
      <c r="M197" s="56"/>
      <c r="N197" s="59">
        <f t="shared" si="16"/>
        <v>0</v>
      </c>
    </row>
    <row r="198" spans="1:14" hidden="1" outlineLevel="1" x14ac:dyDescent="0.2">
      <c r="A198" s="10" t="s">
        <v>60</v>
      </c>
      <c r="B198" s="62"/>
      <c r="C198" s="57"/>
      <c r="D198" s="56"/>
      <c r="E198" s="60"/>
      <c r="F198" s="57"/>
      <c r="G198" s="56"/>
      <c r="H198" s="59">
        <f t="shared" si="14"/>
        <v>0</v>
      </c>
      <c r="I198" s="57"/>
      <c r="J198" s="56"/>
      <c r="K198" s="59">
        <f t="shared" si="15"/>
        <v>0</v>
      </c>
      <c r="L198" s="57"/>
      <c r="M198" s="56"/>
      <c r="N198" s="59">
        <f t="shared" si="16"/>
        <v>0</v>
      </c>
    </row>
    <row r="199" spans="1:14" hidden="1" outlineLevel="1" x14ac:dyDescent="0.2">
      <c r="A199" s="10" t="s">
        <v>80</v>
      </c>
      <c r="B199" s="62"/>
      <c r="C199" s="57"/>
      <c r="D199" s="56"/>
      <c r="E199" s="60"/>
      <c r="F199" s="57"/>
      <c r="G199" s="56"/>
      <c r="H199" s="59">
        <f t="shared" si="14"/>
        <v>0</v>
      </c>
      <c r="I199" s="57"/>
      <c r="J199" s="56"/>
      <c r="K199" s="59">
        <f t="shared" si="15"/>
        <v>0</v>
      </c>
      <c r="L199" s="57"/>
      <c r="M199" s="56"/>
      <c r="N199" s="59">
        <f t="shared" si="16"/>
        <v>0</v>
      </c>
    </row>
    <row r="200" spans="1:14" hidden="1" outlineLevel="1" x14ac:dyDescent="0.2">
      <c r="A200" s="10" t="s">
        <v>100</v>
      </c>
      <c r="B200" s="62"/>
      <c r="C200" s="57"/>
      <c r="D200" s="56"/>
      <c r="E200" s="60"/>
      <c r="F200" s="57"/>
      <c r="G200" s="56"/>
      <c r="H200" s="59">
        <f t="shared" si="14"/>
        <v>0</v>
      </c>
      <c r="I200" s="57"/>
      <c r="J200" s="56"/>
      <c r="K200" s="59">
        <f t="shared" si="15"/>
        <v>0</v>
      </c>
      <c r="L200" s="57"/>
      <c r="M200" s="56"/>
      <c r="N200" s="59">
        <f t="shared" si="16"/>
        <v>0</v>
      </c>
    </row>
    <row r="201" spans="1:14" hidden="1" outlineLevel="1" x14ac:dyDescent="0.2">
      <c r="A201" s="10" t="s">
        <v>118</v>
      </c>
      <c r="B201" s="62"/>
      <c r="C201" s="57"/>
      <c r="D201" s="56"/>
      <c r="E201" s="60"/>
      <c r="F201" s="57"/>
      <c r="G201" s="56"/>
      <c r="H201" s="59">
        <f t="shared" si="14"/>
        <v>0</v>
      </c>
      <c r="I201" s="57"/>
      <c r="J201" s="56"/>
      <c r="K201" s="59">
        <f t="shared" si="15"/>
        <v>0</v>
      </c>
      <c r="L201" s="57"/>
      <c r="M201" s="56"/>
      <c r="N201" s="59">
        <f t="shared" si="16"/>
        <v>0</v>
      </c>
    </row>
    <row r="202" spans="1:14" hidden="1" outlineLevel="1" x14ac:dyDescent="0.2">
      <c r="A202" s="10" t="s">
        <v>133</v>
      </c>
      <c r="B202" s="62"/>
      <c r="C202" s="57"/>
      <c r="D202" s="56"/>
      <c r="E202" s="60"/>
      <c r="F202" s="57"/>
      <c r="G202" s="56"/>
      <c r="H202" s="59">
        <f t="shared" si="14"/>
        <v>0</v>
      </c>
      <c r="I202" s="57"/>
      <c r="J202" s="56"/>
      <c r="K202" s="59">
        <f t="shared" si="15"/>
        <v>0</v>
      </c>
      <c r="L202" s="57"/>
      <c r="M202" s="56"/>
      <c r="N202" s="59">
        <f t="shared" si="16"/>
        <v>0</v>
      </c>
    </row>
    <row r="203" spans="1:14" hidden="1" outlineLevel="1" x14ac:dyDescent="0.2">
      <c r="A203" s="10" t="s">
        <v>148</v>
      </c>
      <c r="B203" s="62"/>
      <c r="C203" s="57"/>
      <c r="D203" s="56"/>
      <c r="E203" s="60"/>
      <c r="F203" s="57"/>
      <c r="G203" s="56"/>
      <c r="H203" s="59">
        <f t="shared" si="14"/>
        <v>0</v>
      </c>
      <c r="I203" s="57"/>
      <c r="J203" s="56"/>
      <c r="K203" s="59">
        <f t="shared" si="15"/>
        <v>0</v>
      </c>
      <c r="L203" s="57"/>
      <c r="M203" s="56"/>
      <c r="N203" s="59">
        <f t="shared" si="16"/>
        <v>0</v>
      </c>
    </row>
    <row r="204" spans="1:14" hidden="1" outlineLevel="1" x14ac:dyDescent="0.2">
      <c r="A204" s="10" t="s">
        <v>160</v>
      </c>
      <c r="B204" s="62"/>
      <c r="C204" s="57"/>
      <c r="D204" s="56"/>
      <c r="E204" s="60"/>
      <c r="F204" s="57"/>
      <c r="G204" s="56"/>
      <c r="H204" s="59">
        <f t="shared" si="14"/>
        <v>0</v>
      </c>
      <c r="I204" s="57"/>
      <c r="J204" s="56"/>
      <c r="K204" s="59">
        <f t="shared" si="15"/>
        <v>0</v>
      </c>
      <c r="L204" s="57"/>
      <c r="M204" s="56"/>
      <c r="N204" s="59">
        <f t="shared" si="16"/>
        <v>0</v>
      </c>
    </row>
    <row r="205" spans="1:14" hidden="1" outlineLevel="1" x14ac:dyDescent="0.2">
      <c r="A205" s="10" t="s">
        <v>171</v>
      </c>
      <c r="B205" s="62"/>
      <c r="C205" s="57"/>
      <c r="D205" s="56"/>
      <c r="E205" s="60"/>
      <c r="F205" s="57"/>
      <c r="G205" s="56"/>
      <c r="H205" s="59">
        <f t="shared" si="14"/>
        <v>0</v>
      </c>
      <c r="I205" s="57"/>
      <c r="J205" s="56"/>
      <c r="K205" s="59">
        <f t="shared" si="15"/>
        <v>0</v>
      </c>
      <c r="L205" s="57"/>
      <c r="M205" s="56"/>
      <c r="N205" s="59">
        <f t="shared" si="16"/>
        <v>0</v>
      </c>
    </row>
    <row r="206" spans="1:14" hidden="1" outlineLevel="1" x14ac:dyDescent="0.2">
      <c r="A206" s="10" t="s">
        <v>179</v>
      </c>
      <c r="B206" s="62"/>
      <c r="C206" s="57"/>
      <c r="D206" s="56"/>
      <c r="E206" s="60"/>
      <c r="F206" s="57"/>
      <c r="G206" s="56"/>
      <c r="H206" s="59">
        <f t="shared" si="14"/>
        <v>0</v>
      </c>
      <c r="I206" s="57"/>
      <c r="J206" s="56"/>
      <c r="K206" s="59">
        <f t="shared" si="15"/>
        <v>0</v>
      </c>
      <c r="L206" s="57"/>
      <c r="M206" s="56"/>
      <c r="N206" s="59">
        <f t="shared" si="16"/>
        <v>0</v>
      </c>
    </row>
    <row r="207" spans="1:14" hidden="1" outlineLevel="1" x14ac:dyDescent="0.2">
      <c r="A207" s="10" t="s">
        <v>187</v>
      </c>
      <c r="B207" s="62"/>
      <c r="C207" s="57"/>
      <c r="D207" s="56"/>
      <c r="E207" s="60"/>
      <c r="F207" s="57"/>
      <c r="G207" s="56"/>
      <c r="H207" s="59">
        <f t="shared" ref="H207:H230" si="21">+E207*1.0342</f>
        <v>0</v>
      </c>
      <c r="I207" s="57"/>
      <c r="J207" s="56"/>
      <c r="K207" s="59">
        <f t="shared" ref="K207:K230" si="22">+E207*1.0577</f>
        <v>0</v>
      </c>
      <c r="L207" s="57"/>
      <c r="M207" s="56"/>
      <c r="N207" s="59">
        <f t="shared" ref="N207:N230" si="23">+H207*1.0453</f>
        <v>0</v>
      </c>
    </row>
    <row r="208" spans="1:14" hidden="1" outlineLevel="1" x14ac:dyDescent="0.2">
      <c r="A208" s="10" t="s">
        <v>192</v>
      </c>
      <c r="B208" s="62"/>
      <c r="C208" s="57"/>
      <c r="D208" s="56"/>
      <c r="E208" s="60"/>
      <c r="F208" s="57"/>
      <c r="G208" s="56"/>
      <c r="H208" s="59">
        <f t="shared" si="21"/>
        <v>0</v>
      </c>
      <c r="I208" s="57"/>
      <c r="J208" s="56"/>
      <c r="K208" s="59">
        <f t="shared" si="22"/>
        <v>0</v>
      </c>
      <c r="L208" s="57"/>
      <c r="M208" s="56"/>
      <c r="N208" s="59">
        <f t="shared" si="23"/>
        <v>0</v>
      </c>
    </row>
    <row r="209" spans="1:14" hidden="1" outlineLevel="1" x14ac:dyDescent="0.2">
      <c r="A209" s="10" t="s">
        <v>196</v>
      </c>
      <c r="B209" s="62"/>
      <c r="C209" s="57"/>
      <c r="D209" s="56"/>
      <c r="E209" s="60"/>
      <c r="F209" s="57"/>
      <c r="G209" s="56"/>
      <c r="H209" s="59">
        <f t="shared" si="21"/>
        <v>0</v>
      </c>
      <c r="I209" s="57"/>
      <c r="J209" s="56"/>
      <c r="K209" s="59">
        <f t="shared" si="22"/>
        <v>0</v>
      </c>
      <c r="L209" s="57"/>
      <c r="M209" s="56"/>
      <c r="N209" s="59">
        <f t="shared" si="23"/>
        <v>0</v>
      </c>
    </row>
    <row r="210" spans="1:14" collapsed="1" x14ac:dyDescent="0.25">
      <c r="A210" s="8" t="s">
        <v>25</v>
      </c>
      <c r="B210" s="62">
        <v>2018</v>
      </c>
      <c r="C210" s="57">
        <f t="shared" ref="C210:C230" si="24">+(D210-E210)*100/D210</f>
        <v>47.07595229121327</v>
      </c>
      <c r="D210" s="56">
        <v>164498</v>
      </c>
      <c r="E210" s="60">
        <v>87059</v>
      </c>
      <c r="F210" s="57">
        <f t="shared" ref="F210:F230" si="25">+(G210-H210)*100/G210</f>
        <v>45.265949859572764</v>
      </c>
      <c r="G210" s="56">
        <v>164498</v>
      </c>
      <c r="H210" s="59">
        <f t="shared" si="21"/>
        <v>90036.417799999996</v>
      </c>
      <c r="I210" s="57">
        <f t="shared" ref="I210:I230" si="26">+(J210-K210)*100/J210</f>
        <v>44.022234738416266</v>
      </c>
      <c r="J210" s="56">
        <v>164498</v>
      </c>
      <c r="K210" s="59">
        <f t="shared" si="22"/>
        <v>92082.304300000003</v>
      </c>
      <c r="L210" s="57">
        <f t="shared" ref="L210:L230" si="27">+(M210-N210)*100/M210</f>
        <v>42.786497388211416</v>
      </c>
      <c r="M210" s="56">
        <v>164498</v>
      </c>
      <c r="N210" s="59">
        <f t="shared" si="23"/>
        <v>94115.06752633999</v>
      </c>
    </row>
    <row r="211" spans="1:14" hidden="1" outlineLevel="1" x14ac:dyDescent="0.2">
      <c r="A211" s="10" t="s">
        <v>40</v>
      </c>
      <c r="B211" s="62"/>
      <c r="C211" s="57"/>
      <c r="D211" s="56"/>
      <c r="E211" s="60"/>
      <c r="F211" s="57"/>
      <c r="G211" s="56"/>
      <c r="H211" s="59">
        <f t="shared" si="21"/>
        <v>0</v>
      </c>
      <c r="I211" s="57"/>
      <c r="J211" s="56"/>
      <c r="K211" s="59">
        <f t="shared" si="22"/>
        <v>0</v>
      </c>
      <c r="L211" s="57"/>
      <c r="M211" s="56"/>
      <c r="N211" s="59">
        <f t="shared" si="23"/>
        <v>0</v>
      </c>
    </row>
    <row r="212" spans="1:14" hidden="1" outlineLevel="1" x14ac:dyDescent="0.2">
      <c r="A212" s="10" t="s">
        <v>61</v>
      </c>
      <c r="B212" s="62"/>
      <c r="C212" s="57"/>
      <c r="D212" s="56"/>
      <c r="E212" s="60"/>
      <c r="F212" s="57"/>
      <c r="G212" s="56"/>
      <c r="H212" s="59">
        <f t="shared" si="21"/>
        <v>0</v>
      </c>
      <c r="I212" s="57"/>
      <c r="J212" s="56"/>
      <c r="K212" s="59">
        <f t="shared" si="22"/>
        <v>0</v>
      </c>
      <c r="L212" s="57"/>
      <c r="M212" s="56"/>
      <c r="N212" s="59">
        <f t="shared" si="23"/>
        <v>0</v>
      </c>
    </row>
    <row r="213" spans="1:14" hidden="1" outlineLevel="1" x14ac:dyDescent="0.2">
      <c r="A213" s="10" t="s">
        <v>81</v>
      </c>
      <c r="B213" s="62"/>
      <c r="C213" s="57"/>
      <c r="D213" s="56"/>
      <c r="E213" s="60"/>
      <c r="F213" s="57"/>
      <c r="G213" s="56"/>
      <c r="H213" s="59">
        <f t="shared" si="21"/>
        <v>0</v>
      </c>
      <c r="I213" s="57"/>
      <c r="J213" s="56"/>
      <c r="K213" s="59">
        <f t="shared" si="22"/>
        <v>0</v>
      </c>
      <c r="L213" s="57"/>
      <c r="M213" s="56"/>
      <c r="N213" s="59">
        <f t="shared" si="23"/>
        <v>0</v>
      </c>
    </row>
    <row r="214" spans="1:14" hidden="1" outlineLevel="1" x14ac:dyDescent="0.2">
      <c r="A214" s="10" t="s">
        <v>101</v>
      </c>
      <c r="B214" s="62"/>
      <c r="C214" s="57"/>
      <c r="D214" s="56"/>
      <c r="E214" s="60"/>
      <c r="F214" s="57"/>
      <c r="G214" s="56"/>
      <c r="H214" s="59">
        <f t="shared" si="21"/>
        <v>0</v>
      </c>
      <c r="I214" s="57"/>
      <c r="J214" s="56"/>
      <c r="K214" s="59">
        <f t="shared" si="22"/>
        <v>0</v>
      </c>
      <c r="L214" s="57"/>
      <c r="M214" s="56"/>
      <c r="N214" s="59">
        <f t="shared" si="23"/>
        <v>0</v>
      </c>
    </row>
    <row r="215" spans="1:14" hidden="1" outlineLevel="1" x14ac:dyDescent="0.2">
      <c r="A215" s="10" t="s">
        <v>119</v>
      </c>
      <c r="B215" s="62"/>
      <c r="C215" s="57"/>
      <c r="D215" s="56"/>
      <c r="E215" s="60"/>
      <c r="F215" s="57"/>
      <c r="G215" s="56"/>
      <c r="H215" s="59">
        <f t="shared" si="21"/>
        <v>0</v>
      </c>
      <c r="I215" s="57"/>
      <c r="J215" s="56"/>
      <c r="K215" s="59">
        <f t="shared" si="22"/>
        <v>0</v>
      </c>
      <c r="L215" s="57"/>
      <c r="M215" s="56"/>
      <c r="N215" s="59">
        <f t="shared" si="23"/>
        <v>0</v>
      </c>
    </row>
    <row r="216" spans="1:14" hidden="1" outlineLevel="1" x14ac:dyDescent="0.2">
      <c r="A216" s="10" t="s">
        <v>134</v>
      </c>
      <c r="B216" s="62"/>
      <c r="C216" s="57"/>
      <c r="D216" s="56"/>
      <c r="E216" s="60"/>
      <c r="F216" s="57"/>
      <c r="G216" s="56"/>
      <c r="H216" s="59">
        <f t="shared" si="21"/>
        <v>0</v>
      </c>
      <c r="I216" s="57"/>
      <c r="J216" s="56"/>
      <c r="K216" s="59">
        <f t="shared" si="22"/>
        <v>0</v>
      </c>
      <c r="L216" s="57"/>
      <c r="M216" s="56"/>
      <c r="N216" s="59">
        <f t="shared" si="23"/>
        <v>0</v>
      </c>
    </row>
    <row r="217" spans="1:14" hidden="1" outlineLevel="1" x14ac:dyDescent="0.2">
      <c r="A217" s="10" t="s">
        <v>149</v>
      </c>
      <c r="B217" s="62"/>
      <c r="C217" s="57"/>
      <c r="D217" s="56"/>
      <c r="E217" s="60"/>
      <c r="F217" s="57"/>
      <c r="G217" s="56"/>
      <c r="H217" s="59">
        <f t="shared" si="21"/>
        <v>0</v>
      </c>
      <c r="I217" s="57"/>
      <c r="J217" s="56"/>
      <c r="K217" s="59">
        <f t="shared" si="22"/>
        <v>0</v>
      </c>
      <c r="L217" s="57"/>
      <c r="M217" s="56"/>
      <c r="N217" s="59">
        <f t="shared" si="23"/>
        <v>0</v>
      </c>
    </row>
    <row r="218" spans="1:14" hidden="1" outlineLevel="1" x14ac:dyDescent="0.2">
      <c r="A218" s="10" t="s">
        <v>161</v>
      </c>
      <c r="B218" s="62"/>
      <c r="C218" s="57"/>
      <c r="D218" s="56"/>
      <c r="E218" s="60"/>
      <c r="F218" s="57"/>
      <c r="G218" s="56"/>
      <c r="H218" s="59">
        <f t="shared" si="21"/>
        <v>0</v>
      </c>
      <c r="I218" s="57"/>
      <c r="J218" s="56"/>
      <c r="K218" s="59">
        <f t="shared" si="22"/>
        <v>0</v>
      </c>
      <c r="L218" s="57"/>
      <c r="M218" s="56"/>
      <c r="N218" s="59">
        <f t="shared" si="23"/>
        <v>0</v>
      </c>
    </row>
    <row r="219" spans="1:14" hidden="1" outlineLevel="1" x14ac:dyDescent="0.2">
      <c r="A219" s="10" t="s">
        <v>25</v>
      </c>
      <c r="B219" s="62"/>
      <c r="C219" s="57"/>
      <c r="D219" s="56"/>
      <c r="E219" s="60"/>
      <c r="F219" s="57"/>
      <c r="G219" s="56"/>
      <c r="H219" s="59">
        <f t="shared" si="21"/>
        <v>0</v>
      </c>
      <c r="I219" s="57"/>
      <c r="J219" s="56"/>
      <c r="K219" s="59">
        <f t="shared" si="22"/>
        <v>0</v>
      </c>
      <c r="L219" s="57"/>
      <c r="M219" s="56"/>
      <c r="N219" s="59">
        <f t="shared" si="23"/>
        <v>0</v>
      </c>
    </row>
    <row r="220" spans="1:14" hidden="1" outlineLevel="1" x14ac:dyDescent="0.2">
      <c r="A220" s="10" t="s">
        <v>180</v>
      </c>
      <c r="B220" s="62"/>
      <c r="C220" s="57"/>
      <c r="D220" s="56"/>
      <c r="E220" s="60"/>
      <c r="F220" s="57"/>
      <c r="G220" s="56"/>
      <c r="H220" s="59">
        <f t="shared" si="21"/>
        <v>0</v>
      </c>
      <c r="I220" s="57"/>
      <c r="J220" s="56"/>
      <c r="K220" s="59">
        <f t="shared" si="22"/>
        <v>0</v>
      </c>
      <c r="L220" s="57"/>
      <c r="M220" s="56"/>
      <c r="N220" s="59">
        <f t="shared" si="23"/>
        <v>0</v>
      </c>
    </row>
    <row r="221" spans="1:14" collapsed="1" x14ac:dyDescent="0.25">
      <c r="A221" s="8" t="s">
        <v>26</v>
      </c>
      <c r="B221" s="62">
        <v>2018</v>
      </c>
      <c r="C221" s="57">
        <f t="shared" si="24"/>
        <v>78.040948796740665</v>
      </c>
      <c r="D221" s="56">
        <v>28963</v>
      </c>
      <c r="E221" s="60">
        <v>6360</v>
      </c>
      <c r="F221" s="57">
        <f t="shared" si="25"/>
        <v>77.289949245589213</v>
      </c>
      <c r="G221" s="56">
        <v>28963</v>
      </c>
      <c r="H221" s="59">
        <f t="shared" si="21"/>
        <v>6577.5119999999997</v>
      </c>
      <c r="I221" s="57">
        <f t="shared" si="26"/>
        <v>76.773911542312604</v>
      </c>
      <c r="J221" s="56">
        <v>28963</v>
      </c>
      <c r="K221" s="59">
        <f t="shared" si="22"/>
        <v>6726.9720000000007</v>
      </c>
      <c r="L221" s="57">
        <f t="shared" si="27"/>
        <v>76.261183946414391</v>
      </c>
      <c r="M221" s="56">
        <v>28963</v>
      </c>
      <c r="N221" s="59">
        <f t="shared" si="23"/>
        <v>6875.4732935999991</v>
      </c>
    </row>
    <row r="222" spans="1:14" hidden="1" outlineLevel="1" x14ac:dyDescent="0.2">
      <c r="A222" s="10" t="s">
        <v>26</v>
      </c>
      <c r="B222" s="62"/>
      <c r="C222" s="57"/>
      <c r="D222" s="56"/>
      <c r="E222" s="60"/>
      <c r="F222" s="57"/>
      <c r="G222" s="56"/>
      <c r="H222" s="59">
        <f t="shared" si="21"/>
        <v>0</v>
      </c>
      <c r="I222" s="57"/>
      <c r="J222" s="56"/>
      <c r="K222" s="59">
        <f t="shared" si="22"/>
        <v>0</v>
      </c>
      <c r="L222" s="57"/>
      <c r="M222" s="56"/>
      <c r="N222" s="59">
        <f t="shared" si="23"/>
        <v>0</v>
      </c>
    </row>
    <row r="223" spans="1:14" hidden="1" outlineLevel="1" x14ac:dyDescent="0.2">
      <c r="A223" s="10" t="s">
        <v>62</v>
      </c>
      <c r="B223" s="62"/>
      <c r="C223" s="57"/>
      <c r="D223" s="56"/>
      <c r="E223" s="60"/>
      <c r="F223" s="57"/>
      <c r="G223" s="56"/>
      <c r="H223" s="59">
        <f t="shared" si="21"/>
        <v>0</v>
      </c>
      <c r="I223" s="57"/>
      <c r="J223" s="56"/>
      <c r="K223" s="59">
        <f t="shared" si="22"/>
        <v>0</v>
      </c>
      <c r="L223" s="57"/>
      <c r="M223" s="56"/>
      <c r="N223" s="59">
        <f t="shared" si="23"/>
        <v>0</v>
      </c>
    </row>
    <row r="224" spans="1:14" hidden="1" outlineLevel="1" x14ac:dyDescent="0.2">
      <c r="A224" s="10" t="s">
        <v>82</v>
      </c>
      <c r="B224" s="62"/>
      <c r="C224" s="57"/>
      <c r="D224" s="56"/>
      <c r="E224" s="60"/>
      <c r="F224" s="57"/>
      <c r="G224" s="56"/>
      <c r="H224" s="59">
        <f t="shared" si="21"/>
        <v>0</v>
      </c>
      <c r="I224" s="57"/>
      <c r="J224" s="56"/>
      <c r="K224" s="59">
        <f t="shared" si="22"/>
        <v>0</v>
      </c>
      <c r="L224" s="57"/>
      <c r="M224" s="56"/>
      <c r="N224" s="59">
        <f t="shared" si="23"/>
        <v>0</v>
      </c>
    </row>
    <row r="225" spans="1:14" hidden="1" outlineLevel="1" x14ac:dyDescent="0.2">
      <c r="A225" s="10" t="s">
        <v>102</v>
      </c>
      <c r="B225" s="62"/>
      <c r="C225" s="57"/>
      <c r="D225" s="56"/>
      <c r="E225" s="60"/>
      <c r="F225" s="57"/>
      <c r="G225" s="56"/>
      <c r="H225" s="59">
        <f t="shared" si="21"/>
        <v>0</v>
      </c>
      <c r="I225" s="57"/>
      <c r="J225" s="56"/>
      <c r="K225" s="59">
        <f t="shared" si="22"/>
        <v>0</v>
      </c>
      <c r="L225" s="57"/>
      <c r="M225" s="56"/>
      <c r="N225" s="59">
        <f t="shared" si="23"/>
        <v>0</v>
      </c>
    </row>
    <row r="226" spans="1:14" collapsed="1" x14ac:dyDescent="0.25">
      <c r="A226" s="8" t="s">
        <v>27</v>
      </c>
      <c r="B226" s="62">
        <v>2018</v>
      </c>
      <c r="C226" s="57">
        <f t="shared" si="24"/>
        <v>62.803304078471861</v>
      </c>
      <c r="D226" s="56">
        <v>15496</v>
      </c>
      <c r="E226" s="60">
        <v>5764</v>
      </c>
      <c r="F226" s="57">
        <f t="shared" si="25"/>
        <v>61.531177077955604</v>
      </c>
      <c r="G226" s="56">
        <v>15496</v>
      </c>
      <c r="H226" s="59">
        <f t="shared" si="21"/>
        <v>5961.1288000000004</v>
      </c>
      <c r="I226" s="57">
        <f t="shared" si="26"/>
        <v>60.657054723799689</v>
      </c>
      <c r="J226" s="56">
        <v>15496</v>
      </c>
      <c r="K226" s="59">
        <f t="shared" si="22"/>
        <v>6096.5828000000001</v>
      </c>
      <c r="L226" s="57">
        <f t="shared" si="27"/>
        <v>59.788539399586988</v>
      </c>
      <c r="M226" s="56">
        <v>15496</v>
      </c>
      <c r="N226" s="59">
        <f t="shared" si="23"/>
        <v>6231.1679346399997</v>
      </c>
    </row>
    <row r="227" spans="1:14" hidden="1" outlineLevel="1" x14ac:dyDescent="0.2">
      <c r="A227" s="10" t="s">
        <v>27</v>
      </c>
      <c r="B227" s="62"/>
      <c r="C227" s="57"/>
      <c r="D227" s="56"/>
      <c r="E227" s="60"/>
      <c r="F227" s="57"/>
      <c r="G227" s="56"/>
      <c r="H227" s="59">
        <f t="shared" si="21"/>
        <v>0</v>
      </c>
      <c r="I227" s="57"/>
      <c r="J227" s="56"/>
      <c r="K227" s="59">
        <f t="shared" si="22"/>
        <v>0</v>
      </c>
      <c r="L227" s="57"/>
      <c r="M227" s="56"/>
      <c r="N227" s="59">
        <f t="shared" si="23"/>
        <v>0</v>
      </c>
    </row>
    <row r="228" spans="1:14" hidden="1" outlineLevel="1" x14ac:dyDescent="0.2">
      <c r="A228" s="10" t="s">
        <v>63</v>
      </c>
      <c r="B228" s="62"/>
      <c r="C228" s="57"/>
      <c r="D228" s="56"/>
      <c r="E228" s="60"/>
      <c r="F228" s="57"/>
      <c r="G228" s="56"/>
      <c r="H228" s="59">
        <f t="shared" si="21"/>
        <v>0</v>
      </c>
      <c r="I228" s="57"/>
      <c r="J228" s="56"/>
      <c r="K228" s="59">
        <f t="shared" si="22"/>
        <v>0</v>
      </c>
      <c r="L228" s="57"/>
      <c r="M228" s="56"/>
      <c r="N228" s="59">
        <f t="shared" si="23"/>
        <v>0</v>
      </c>
    </row>
    <row r="229" spans="1:14" hidden="1" outlineLevel="1" x14ac:dyDescent="0.2">
      <c r="A229" s="10" t="s">
        <v>83</v>
      </c>
      <c r="B229" s="62"/>
      <c r="C229" s="57"/>
      <c r="D229" s="56"/>
      <c r="E229" s="60"/>
      <c r="F229" s="57"/>
      <c r="G229" s="56"/>
      <c r="H229" s="59">
        <f t="shared" si="21"/>
        <v>0</v>
      </c>
      <c r="I229" s="57"/>
      <c r="J229" s="56"/>
      <c r="K229" s="59">
        <f t="shared" si="22"/>
        <v>0</v>
      </c>
      <c r="L229" s="57"/>
      <c r="M229" s="56"/>
      <c r="N229" s="59">
        <f t="shared" si="23"/>
        <v>0</v>
      </c>
    </row>
    <row r="230" spans="1:14" collapsed="1" x14ac:dyDescent="0.25">
      <c r="A230" s="8" t="s">
        <v>28</v>
      </c>
      <c r="B230" s="62">
        <v>2018</v>
      </c>
      <c r="C230" s="57">
        <f t="shared" si="24"/>
        <v>66.786711083100741</v>
      </c>
      <c r="D230" s="56">
        <v>33321</v>
      </c>
      <c r="E230" s="60">
        <v>11067</v>
      </c>
      <c r="F230" s="57">
        <f t="shared" si="25"/>
        <v>65.650816602142797</v>
      </c>
      <c r="G230" s="56">
        <v>33321</v>
      </c>
      <c r="H230" s="59">
        <f t="shared" si="21"/>
        <v>11445.491400000001</v>
      </c>
      <c r="I230" s="57">
        <f t="shared" si="26"/>
        <v>64.87030431259565</v>
      </c>
      <c r="J230" s="56">
        <v>33321</v>
      </c>
      <c r="K230" s="59">
        <f t="shared" si="22"/>
        <v>11705.565900000001</v>
      </c>
      <c r="L230" s="57">
        <f t="shared" si="27"/>
        <v>64.094798594219853</v>
      </c>
      <c r="M230" s="56">
        <v>33321</v>
      </c>
      <c r="N230" s="59">
        <f t="shared" si="23"/>
        <v>11963.97216042</v>
      </c>
    </row>
    <row r="231" spans="1:14" hidden="1" outlineLevel="1" x14ac:dyDescent="0.2">
      <c r="A231" s="10" t="s">
        <v>41</v>
      </c>
      <c r="B231" s="26"/>
      <c r="C231" s="27"/>
      <c r="D231" s="27"/>
      <c r="E231" s="28"/>
      <c r="F231" s="11"/>
      <c r="G231" s="11"/>
      <c r="H231" s="59">
        <f t="shared" ref="H231:H234" si="28">+E231*1.032</f>
        <v>0</v>
      </c>
      <c r="I231" s="11"/>
      <c r="J231" s="11"/>
      <c r="K231" s="59">
        <f t="shared" ref="K231:K234" si="29">+E231*1.0575</f>
        <v>0</v>
      </c>
      <c r="L231" s="11"/>
      <c r="M231" s="11"/>
      <c r="N231" s="59">
        <f t="shared" ref="N231:N234" si="30">+H231*1.069</f>
        <v>0</v>
      </c>
    </row>
    <row r="232" spans="1:14" hidden="1" outlineLevel="1" x14ac:dyDescent="0.2">
      <c r="A232" s="10" t="s">
        <v>64</v>
      </c>
      <c r="B232" s="26"/>
      <c r="C232" s="27"/>
      <c r="D232" s="27"/>
      <c r="E232" s="28"/>
      <c r="F232" s="11"/>
      <c r="G232" s="11"/>
      <c r="H232" s="59">
        <f t="shared" si="28"/>
        <v>0</v>
      </c>
      <c r="I232" s="11"/>
      <c r="J232" s="11"/>
      <c r="K232" s="59">
        <f t="shared" si="29"/>
        <v>0</v>
      </c>
      <c r="L232" s="11"/>
      <c r="M232" s="11"/>
      <c r="N232" s="59">
        <f t="shared" si="30"/>
        <v>0</v>
      </c>
    </row>
    <row r="233" spans="1:14" hidden="1" outlineLevel="1" x14ac:dyDescent="0.2">
      <c r="A233" s="10" t="s">
        <v>84</v>
      </c>
      <c r="B233" s="26"/>
      <c r="C233" s="27"/>
      <c r="D233" s="27"/>
      <c r="E233" s="28"/>
      <c r="F233" s="11"/>
      <c r="G233" s="11"/>
      <c r="H233" s="59">
        <f t="shared" si="28"/>
        <v>0</v>
      </c>
      <c r="I233" s="11"/>
      <c r="J233" s="11"/>
      <c r="K233" s="59">
        <f t="shared" si="29"/>
        <v>0</v>
      </c>
      <c r="L233" s="11"/>
      <c r="M233" s="11"/>
      <c r="N233" s="59">
        <f t="shared" si="30"/>
        <v>0</v>
      </c>
    </row>
    <row r="234" spans="1:14" hidden="1" outlineLevel="1" x14ac:dyDescent="0.2">
      <c r="A234" s="10" t="s">
        <v>103</v>
      </c>
      <c r="B234" s="26"/>
      <c r="C234" s="27"/>
      <c r="D234" s="27"/>
      <c r="E234" s="28"/>
      <c r="F234" s="11"/>
      <c r="G234" s="11"/>
      <c r="H234" s="59">
        <f t="shared" si="28"/>
        <v>0</v>
      </c>
      <c r="I234" s="11"/>
      <c r="J234" s="11"/>
      <c r="K234" s="59">
        <f t="shared" si="29"/>
        <v>0</v>
      </c>
      <c r="L234" s="11"/>
      <c r="M234" s="11"/>
      <c r="N234" s="59">
        <f t="shared" si="30"/>
        <v>0</v>
      </c>
    </row>
    <row r="235" spans="1:14" collapsed="1" x14ac:dyDescent="0.25"/>
  </sheetData>
  <mergeCells count="12">
    <mergeCell ref="F11:H11"/>
    <mergeCell ref="I11:K11"/>
    <mergeCell ref="L11:N11"/>
    <mergeCell ref="A1:N1"/>
    <mergeCell ref="A2:N2"/>
    <mergeCell ref="B11:E11"/>
    <mergeCell ref="B10:N10"/>
    <mergeCell ref="B4:N4"/>
    <mergeCell ref="B5:N5"/>
    <mergeCell ref="B6:N6"/>
    <mergeCell ref="B7:N7"/>
    <mergeCell ref="B8:N8"/>
  </mergeCells>
  <pageMargins left="0.31496062992125984" right="0.31496062992125984" top="0.94488188976377963" bottom="0.15748031496062992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B13"/>
  <sheetViews>
    <sheetView workbookViewId="0">
      <selection activeCell="K24" sqref="K24"/>
    </sheetView>
  </sheetViews>
  <sheetFormatPr baseColWidth="10" defaultRowHeight="15" x14ac:dyDescent="0.25"/>
  <sheetData>
    <row r="9" spans="2:2" x14ac:dyDescent="0.25">
      <c r="B9" s="29"/>
    </row>
    <row r="11" spans="2:2" x14ac:dyDescent="0.25">
      <c r="B11" s="29"/>
    </row>
    <row r="13" spans="2:2" x14ac:dyDescent="0.25">
      <c r="B13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1"/>
  <sheetViews>
    <sheetView topLeftCell="D18" workbookViewId="0">
      <selection activeCell="J40" sqref="J40"/>
    </sheetView>
  </sheetViews>
  <sheetFormatPr baseColWidth="10" defaultRowHeight="15" x14ac:dyDescent="0.25"/>
  <cols>
    <col min="6" max="6" width="3" customWidth="1"/>
    <col min="11" max="11" width="3.28515625" customWidth="1"/>
    <col min="16" max="16" width="3.42578125" customWidth="1"/>
    <col min="17" max="17" width="14.28515625" customWidth="1"/>
  </cols>
  <sheetData>
    <row r="1" spans="2:21" ht="15.75" thickBot="1" x14ac:dyDescent="0.3"/>
    <row r="2" spans="2:21" ht="26.25" thickBot="1" x14ac:dyDescent="0.3">
      <c r="B2" s="37" t="s">
        <v>219</v>
      </c>
      <c r="C2" s="38" t="s">
        <v>220</v>
      </c>
      <c r="D2" s="38" t="s">
        <v>221</v>
      </c>
      <c r="E2" s="38" t="s">
        <v>222</v>
      </c>
      <c r="G2" s="37" t="s">
        <v>219</v>
      </c>
      <c r="H2" s="38" t="s">
        <v>220</v>
      </c>
      <c r="I2" s="38" t="s">
        <v>221</v>
      </c>
      <c r="J2" s="38" t="s">
        <v>222</v>
      </c>
      <c r="L2" s="37" t="s">
        <v>219</v>
      </c>
      <c r="M2" s="38" t="s">
        <v>220</v>
      </c>
      <c r="N2" s="38" t="s">
        <v>221</v>
      </c>
      <c r="O2" s="38" t="s">
        <v>222</v>
      </c>
      <c r="P2" s="40"/>
      <c r="Q2" s="44" t="s">
        <v>219</v>
      </c>
      <c r="R2" s="37" t="s">
        <v>220</v>
      </c>
      <c r="S2" s="37" t="s">
        <v>221</v>
      </c>
      <c r="T2" s="38" t="s">
        <v>222</v>
      </c>
    </row>
    <row r="3" spans="2:21" ht="15.75" thickBot="1" x14ac:dyDescent="0.3">
      <c r="B3" s="39" t="s">
        <v>223</v>
      </c>
      <c r="C3" s="32">
        <v>33780</v>
      </c>
      <c r="D3" s="32">
        <v>27729</v>
      </c>
      <c r="E3" s="32">
        <v>61509</v>
      </c>
      <c r="G3" s="39" t="s">
        <v>223</v>
      </c>
      <c r="H3" s="33">
        <v>52</v>
      </c>
      <c r="I3" s="33">
        <v>2</v>
      </c>
      <c r="J3" s="33">
        <v>54</v>
      </c>
      <c r="L3" s="39" t="s">
        <v>223</v>
      </c>
      <c r="M3" s="33">
        <v>170</v>
      </c>
      <c r="N3" s="33">
        <v>8</v>
      </c>
      <c r="O3" s="33">
        <v>178</v>
      </c>
      <c r="P3" s="41"/>
      <c r="Q3" s="45" t="s">
        <v>223</v>
      </c>
      <c r="R3" s="48">
        <f>+C3+H3+M3</f>
        <v>34002</v>
      </c>
      <c r="S3" s="48">
        <f>+D3+I3+N3</f>
        <v>27739</v>
      </c>
      <c r="T3" s="52">
        <f>+R3+S3</f>
        <v>61741</v>
      </c>
      <c r="U3" s="58">
        <f>+(T3-R3)*100/T3</f>
        <v>44.928005701235804</v>
      </c>
    </row>
    <row r="4" spans="2:21" ht="15.75" thickBot="1" x14ac:dyDescent="0.3">
      <c r="B4" s="39" t="s">
        <v>224</v>
      </c>
      <c r="C4" s="32">
        <v>301867</v>
      </c>
      <c r="D4" s="32">
        <v>120930</v>
      </c>
      <c r="E4" s="32">
        <v>422797</v>
      </c>
      <c r="G4" s="39" t="s">
        <v>224</v>
      </c>
      <c r="H4" s="33">
        <v>331</v>
      </c>
      <c r="I4" s="33">
        <v>19</v>
      </c>
      <c r="J4" s="33">
        <v>350</v>
      </c>
      <c r="L4" s="39" t="s">
        <v>227</v>
      </c>
      <c r="M4" s="33">
        <v>1</v>
      </c>
      <c r="N4" s="33">
        <v>5</v>
      </c>
      <c r="O4" s="33">
        <v>6</v>
      </c>
      <c r="P4" s="41"/>
      <c r="Q4" s="46" t="s">
        <v>224</v>
      </c>
      <c r="R4" s="49">
        <f t="shared" ref="R4:S6" si="0">+C4+H4</f>
        <v>302198</v>
      </c>
      <c r="S4" s="49">
        <f t="shared" si="0"/>
        <v>120949</v>
      </c>
      <c r="T4" s="53">
        <f t="shared" ref="T4:T17" si="1">+R4+S4</f>
        <v>423147</v>
      </c>
      <c r="U4" s="58">
        <f t="shared" ref="U4:U29" si="2">+(T4-R4)*100/T4</f>
        <v>28.5832110354085</v>
      </c>
    </row>
    <row r="5" spans="2:21" ht="15.75" thickBot="1" x14ac:dyDescent="0.3">
      <c r="B5" s="39" t="s">
        <v>225</v>
      </c>
      <c r="C5" s="32">
        <v>65517</v>
      </c>
      <c r="D5" s="32">
        <v>39309</v>
      </c>
      <c r="E5" s="32">
        <v>104826</v>
      </c>
      <c r="G5" s="39" t="s">
        <v>225</v>
      </c>
      <c r="H5" s="33">
        <v>441</v>
      </c>
      <c r="I5" s="33">
        <v>36</v>
      </c>
      <c r="J5" s="33">
        <v>477</v>
      </c>
      <c r="L5" s="39" t="s">
        <v>228</v>
      </c>
      <c r="M5" s="33">
        <v>2</v>
      </c>
      <c r="N5" s="33">
        <v>0</v>
      </c>
      <c r="O5" s="33">
        <v>2</v>
      </c>
      <c r="P5" s="41"/>
      <c r="Q5" s="46" t="s">
        <v>225</v>
      </c>
      <c r="R5" s="49">
        <f t="shared" si="0"/>
        <v>65958</v>
      </c>
      <c r="S5" s="49">
        <f t="shared" si="0"/>
        <v>39345</v>
      </c>
      <c r="T5" s="53">
        <f t="shared" si="1"/>
        <v>105303</v>
      </c>
      <c r="U5" s="58">
        <f t="shared" si="2"/>
        <v>37.363607874419529</v>
      </c>
    </row>
    <row r="6" spans="2:21" ht="15.75" thickBot="1" x14ac:dyDescent="0.3">
      <c r="B6" s="39" t="s">
        <v>226</v>
      </c>
      <c r="C6" s="32">
        <v>67517</v>
      </c>
      <c r="D6" s="32">
        <v>59583</v>
      </c>
      <c r="E6" s="32">
        <v>127100</v>
      </c>
      <c r="G6" s="39" t="s">
        <v>226</v>
      </c>
      <c r="H6" s="33">
        <v>95</v>
      </c>
      <c r="I6" s="33">
        <v>9</v>
      </c>
      <c r="J6" s="33">
        <v>104</v>
      </c>
      <c r="L6" s="39" t="s">
        <v>229</v>
      </c>
      <c r="M6" s="33">
        <v>58</v>
      </c>
      <c r="N6" s="33">
        <v>5</v>
      </c>
      <c r="O6" s="33">
        <v>63</v>
      </c>
      <c r="P6" s="41"/>
      <c r="Q6" s="46" t="s">
        <v>226</v>
      </c>
      <c r="R6" s="49">
        <f t="shared" si="0"/>
        <v>67612</v>
      </c>
      <c r="S6" s="49">
        <f t="shared" si="0"/>
        <v>59592</v>
      </c>
      <c r="T6" s="53">
        <f t="shared" si="1"/>
        <v>127204</v>
      </c>
      <c r="U6" s="58">
        <f t="shared" si="2"/>
        <v>46.847583409326752</v>
      </c>
    </row>
    <row r="7" spans="2:21" ht="15.75" thickBot="1" x14ac:dyDescent="0.3">
      <c r="B7" s="39" t="s">
        <v>227</v>
      </c>
      <c r="C7" s="32">
        <v>102131</v>
      </c>
      <c r="D7" s="32">
        <v>48470</v>
      </c>
      <c r="E7" s="32">
        <v>150601</v>
      </c>
      <c r="G7" s="39" t="s">
        <v>227</v>
      </c>
      <c r="H7" s="33">
        <v>480</v>
      </c>
      <c r="I7" s="33">
        <v>195</v>
      </c>
      <c r="J7" s="33">
        <v>675</v>
      </c>
      <c r="L7" s="39" t="s">
        <v>231</v>
      </c>
      <c r="M7" s="33">
        <v>8</v>
      </c>
      <c r="N7" s="33">
        <v>6</v>
      </c>
      <c r="O7" s="33">
        <v>14</v>
      </c>
      <c r="P7" s="41"/>
      <c r="Q7" s="46" t="s">
        <v>227</v>
      </c>
      <c r="R7" s="49">
        <f t="shared" ref="R7:S9" si="3">+C7+H7+M4</f>
        <v>102612</v>
      </c>
      <c r="S7" s="49">
        <f t="shared" si="3"/>
        <v>48670</v>
      </c>
      <c r="T7" s="53">
        <f t="shared" si="1"/>
        <v>151282</v>
      </c>
      <c r="U7" s="58">
        <f t="shared" si="2"/>
        <v>32.171705820917225</v>
      </c>
    </row>
    <row r="8" spans="2:21" ht="15.75" thickBot="1" x14ac:dyDescent="0.3">
      <c r="B8" s="39" t="s">
        <v>228</v>
      </c>
      <c r="C8" s="32">
        <v>350985</v>
      </c>
      <c r="D8" s="32">
        <v>279109</v>
      </c>
      <c r="E8" s="32">
        <v>630094</v>
      </c>
      <c r="G8" s="39" t="s">
        <v>228</v>
      </c>
      <c r="H8" s="33">
        <v>89</v>
      </c>
      <c r="I8" s="33">
        <v>21</v>
      </c>
      <c r="J8" s="33">
        <v>110</v>
      </c>
      <c r="L8" s="39" t="s">
        <v>233</v>
      </c>
      <c r="M8" s="33">
        <v>170</v>
      </c>
      <c r="N8" s="33">
        <v>14</v>
      </c>
      <c r="O8" s="33">
        <v>184</v>
      </c>
      <c r="P8" s="41"/>
      <c r="Q8" s="46" t="s">
        <v>228</v>
      </c>
      <c r="R8" s="49">
        <f t="shared" si="3"/>
        <v>351076</v>
      </c>
      <c r="S8" s="49">
        <f t="shared" si="3"/>
        <v>279130</v>
      </c>
      <c r="T8" s="53">
        <f t="shared" si="1"/>
        <v>630206</v>
      </c>
      <c r="U8" s="58">
        <f t="shared" si="2"/>
        <v>44.291866469059322</v>
      </c>
    </row>
    <row r="9" spans="2:21" ht="15.75" thickBot="1" x14ac:dyDescent="0.3">
      <c r="B9" s="39" t="s">
        <v>229</v>
      </c>
      <c r="C9" s="32">
        <v>47715</v>
      </c>
      <c r="D9" s="32">
        <v>94059</v>
      </c>
      <c r="E9" s="32">
        <v>141774</v>
      </c>
      <c r="G9" s="39" t="s">
        <v>229</v>
      </c>
      <c r="H9" s="33">
        <v>797</v>
      </c>
      <c r="I9" s="33">
        <v>131</v>
      </c>
      <c r="J9" s="33">
        <v>928</v>
      </c>
      <c r="L9" s="39" t="s">
        <v>237</v>
      </c>
      <c r="M9" s="33">
        <v>700</v>
      </c>
      <c r="N9" s="33">
        <v>378</v>
      </c>
      <c r="O9" s="32">
        <v>1078</v>
      </c>
      <c r="P9" s="42"/>
      <c r="Q9" s="46" t="s">
        <v>229</v>
      </c>
      <c r="R9" s="49">
        <f t="shared" si="3"/>
        <v>48570</v>
      </c>
      <c r="S9" s="49">
        <f t="shared" si="3"/>
        <v>94195</v>
      </c>
      <c r="T9" s="53">
        <f t="shared" si="1"/>
        <v>142765</v>
      </c>
      <c r="U9" s="58">
        <f t="shared" si="2"/>
        <v>65.979056491436978</v>
      </c>
    </row>
    <row r="10" spans="2:21" ht="26.25" thickBot="1" x14ac:dyDescent="0.3">
      <c r="B10" s="39" t="s">
        <v>230</v>
      </c>
      <c r="C10" s="32">
        <v>13379</v>
      </c>
      <c r="D10" s="32">
        <v>32115</v>
      </c>
      <c r="E10" s="32">
        <v>45494</v>
      </c>
      <c r="G10" s="39" t="s">
        <v>230</v>
      </c>
      <c r="H10" s="33">
        <v>528</v>
      </c>
      <c r="I10" s="33">
        <v>86</v>
      </c>
      <c r="J10" s="33">
        <v>614</v>
      </c>
      <c r="L10" s="39" t="s">
        <v>238</v>
      </c>
      <c r="M10" s="33">
        <v>23</v>
      </c>
      <c r="N10" s="33">
        <v>4</v>
      </c>
      <c r="O10" s="33">
        <v>27</v>
      </c>
      <c r="P10" s="41"/>
      <c r="Q10" s="46" t="s">
        <v>230</v>
      </c>
      <c r="R10" s="49">
        <f>+C10+H10</f>
        <v>13907</v>
      </c>
      <c r="S10" s="49">
        <f>+D10+I10</f>
        <v>32201</v>
      </c>
      <c r="T10" s="53">
        <f t="shared" si="1"/>
        <v>46108</v>
      </c>
      <c r="U10" s="58">
        <f t="shared" si="2"/>
        <v>69.838205951244902</v>
      </c>
    </row>
    <row r="11" spans="2:21" ht="15.75" thickBot="1" x14ac:dyDescent="0.3">
      <c r="B11" s="39" t="s">
        <v>231</v>
      </c>
      <c r="C11" s="32">
        <v>38593</v>
      </c>
      <c r="D11" s="32">
        <v>64942</v>
      </c>
      <c r="E11" s="32">
        <v>103535</v>
      </c>
      <c r="G11" s="39" t="s">
        <v>231</v>
      </c>
      <c r="H11" s="33">
        <v>211</v>
      </c>
      <c r="I11" s="33">
        <v>80</v>
      </c>
      <c r="J11" s="33">
        <v>291</v>
      </c>
      <c r="L11" s="39" t="s">
        <v>240</v>
      </c>
      <c r="M11" s="33">
        <v>98</v>
      </c>
      <c r="N11" s="33">
        <v>25</v>
      </c>
      <c r="O11" s="33">
        <v>123</v>
      </c>
      <c r="P11" s="41"/>
      <c r="Q11" s="46" t="s">
        <v>231</v>
      </c>
      <c r="R11" s="49">
        <f>+C11+H11+M7</f>
        <v>38812</v>
      </c>
      <c r="S11" s="49">
        <f>+D11+I11+N7</f>
        <v>65028</v>
      </c>
      <c r="T11" s="53">
        <f t="shared" si="1"/>
        <v>103840</v>
      </c>
      <c r="U11" s="58">
        <f t="shared" si="2"/>
        <v>62.623266563944533</v>
      </c>
    </row>
    <row r="12" spans="2:21" ht="15.75" thickBot="1" x14ac:dyDescent="0.3">
      <c r="B12" s="39" t="s">
        <v>232</v>
      </c>
      <c r="C12" s="32">
        <v>30557</v>
      </c>
      <c r="D12" s="32">
        <v>30387</v>
      </c>
      <c r="E12" s="32">
        <v>60944</v>
      </c>
      <c r="G12" s="39" t="s">
        <v>232</v>
      </c>
      <c r="H12" s="33">
        <v>6</v>
      </c>
      <c r="I12" s="33">
        <v>5</v>
      </c>
      <c r="J12" s="33">
        <v>11</v>
      </c>
      <c r="L12" s="39" t="s">
        <v>244</v>
      </c>
      <c r="M12" s="33">
        <v>29</v>
      </c>
      <c r="N12" s="33">
        <v>79</v>
      </c>
      <c r="O12" s="33">
        <v>108</v>
      </c>
      <c r="P12" s="41"/>
      <c r="Q12" s="46" t="s">
        <v>232</v>
      </c>
      <c r="R12" s="49">
        <f>+C12+H12</f>
        <v>30563</v>
      </c>
      <c r="S12" s="49">
        <f>+D12+I12</f>
        <v>30392</v>
      </c>
      <c r="T12" s="53">
        <f t="shared" si="1"/>
        <v>60955</v>
      </c>
      <c r="U12" s="58">
        <f t="shared" si="2"/>
        <v>49.859732589615291</v>
      </c>
    </row>
    <row r="13" spans="2:21" ht="15.75" thickBot="1" x14ac:dyDescent="0.3">
      <c r="B13" s="39" t="s">
        <v>233</v>
      </c>
      <c r="C13" s="32">
        <v>68836</v>
      </c>
      <c r="D13" s="32">
        <v>62453</v>
      </c>
      <c r="E13" s="32">
        <v>131289</v>
      </c>
      <c r="G13" s="39" t="s">
        <v>233</v>
      </c>
      <c r="H13" s="33">
        <v>357</v>
      </c>
      <c r="I13" s="33">
        <v>47</v>
      </c>
      <c r="J13" s="33">
        <v>404</v>
      </c>
      <c r="L13" s="39" t="s">
        <v>247</v>
      </c>
      <c r="M13" s="33">
        <v>229</v>
      </c>
      <c r="N13" s="33">
        <v>50</v>
      </c>
      <c r="O13" s="33">
        <v>279</v>
      </c>
      <c r="P13" s="41"/>
      <c r="Q13" s="46" t="s">
        <v>233</v>
      </c>
      <c r="R13" s="49">
        <f>+C13+H13+M8</f>
        <v>69363</v>
      </c>
      <c r="S13" s="49">
        <f>+D13+I13+N8</f>
        <v>62514</v>
      </c>
      <c r="T13" s="53">
        <f t="shared" si="1"/>
        <v>131877</v>
      </c>
      <c r="U13" s="58">
        <f t="shared" si="2"/>
        <v>47.403262130621712</v>
      </c>
    </row>
    <row r="14" spans="2:21" ht="15.75" thickBot="1" x14ac:dyDescent="0.3">
      <c r="B14" s="39" t="s">
        <v>234</v>
      </c>
      <c r="C14" s="32">
        <v>186449</v>
      </c>
      <c r="D14" s="32">
        <v>133612</v>
      </c>
      <c r="E14" s="32">
        <v>320061</v>
      </c>
      <c r="G14" s="39" t="s">
        <v>234</v>
      </c>
      <c r="H14" s="33">
        <v>112</v>
      </c>
      <c r="I14" s="33">
        <v>8</v>
      </c>
      <c r="J14" s="33">
        <v>120</v>
      </c>
      <c r="L14" s="34" t="s">
        <v>248</v>
      </c>
      <c r="M14" s="35">
        <v>1488</v>
      </c>
      <c r="N14" s="36">
        <v>574</v>
      </c>
      <c r="O14" s="35">
        <v>2062</v>
      </c>
      <c r="P14" s="43"/>
      <c r="Q14" s="46" t="s">
        <v>234</v>
      </c>
      <c r="R14" s="49">
        <f>+C14+H14</f>
        <v>186561</v>
      </c>
      <c r="S14" s="49">
        <f>+D14+I14</f>
        <v>133620</v>
      </c>
      <c r="T14" s="53">
        <f t="shared" si="1"/>
        <v>320181</v>
      </c>
      <c r="U14" s="58">
        <f t="shared" si="2"/>
        <v>41.732644972687325</v>
      </c>
    </row>
    <row r="15" spans="2:21" ht="26.25" thickBot="1" x14ac:dyDescent="0.3">
      <c r="B15" s="39" t="s">
        <v>235</v>
      </c>
      <c r="C15" s="32">
        <v>42398</v>
      </c>
      <c r="D15" s="32">
        <v>42594</v>
      </c>
      <c r="E15" s="32">
        <v>84992</v>
      </c>
      <c r="G15" s="39" t="s">
        <v>235</v>
      </c>
      <c r="H15" s="33">
        <v>18</v>
      </c>
      <c r="I15" s="33">
        <v>10</v>
      </c>
      <c r="J15" s="33">
        <v>28</v>
      </c>
      <c r="Q15" s="46" t="s">
        <v>235</v>
      </c>
      <c r="R15" s="49">
        <f>+C15+H15</f>
        <v>42416</v>
      </c>
      <c r="S15" s="49">
        <f>+D15+I15</f>
        <v>42604</v>
      </c>
      <c r="T15" s="53">
        <f t="shared" si="1"/>
        <v>85020</v>
      </c>
      <c r="U15" s="58">
        <f t="shared" si="2"/>
        <v>50.110562220653961</v>
      </c>
    </row>
    <row r="16" spans="2:21" ht="15.75" thickBot="1" x14ac:dyDescent="0.3">
      <c r="B16" s="39"/>
      <c r="C16" s="32"/>
      <c r="D16" s="32"/>
      <c r="E16" s="32"/>
      <c r="G16" s="39"/>
      <c r="H16" s="33"/>
      <c r="I16" s="33"/>
      <c r="J16" s="33"/>
      <c r="Q16" s="46" t="s">
        <v>236</v>
      </c>
      <c r="R16" s="49">
        <f>+C17+H18</f>
        <v>23696</v>
      </c>
      <c r="S16" s="49">
        <f>+D17+I18</f>
        <v>75148</v>
      </c>
      <c r="T16" s="53">
        <f t="shared" ref="T16" si="4">+R16+S16</f>
        <v>98844</v>
      </c>
      <c r="U16" s="58">
        <f t="shared" si="2"/>
        <v>76.026870624418279</v>
      </c>
    </row>
    <row r="17" spans="2:21" ht="39" thickBot="1" x14ac:dyDescent="0.3">
      <c r="B17" s="39" t="s">
        <v>236</v>
      </c>
      <c r="C17" s="32">
        <v>23467</v>
      </c>
      <c r="D17" s="32">
        <v>75087</v>
      </c>
      <c r="E17" s="32">
        <v>98554</v>
      </c>
      <c r="G17" s="30" t="s">
        <v>249</v>
      </c>
      <c r="H17" s="33">
        <v>3</v>
      </c>
      <c r="I17" s="33">
        <v>1</v>
      </c>
      <c r="J17" s="33">
        <v>4</v>
      </c>
      <c r="Q17" s="46" t="s">
        <v>249</v>
      </c>
      <c r="R17" s="49">
        <f>+H17</f>
        <v>3</v>
      </c>
      <c r="S17" s="49">
        <f>+I17</f>
        <v>1</v>
      </c>
      <c r="T17" s="53">
        <f t="shared" si="1"/>
        <v>4</v>
      </c>
      <c r="U17" s="58">
        <f t="shared" si="2"/>
        <v>25</v>
      </c>
    </row>
    <row r="18" spans="2:21" ht="15.75" thickBot="1" x14ac:dyDescent="0.3">
      <c r="B18" s="39" t="s">
        <v>237</v>
      </c>
      <c r="C18" s="32">
        <v>4661</v>
      </c>
      <c r="D18" s="32">
        <v>19386</v>
      </c>
      <c r="E18" s="32">
        <v>24047</v>
      </c>
      <c r="G18" s="39" t="s">
        <v>236</v>
      </c>
      <c r="H18" s="33">
        <v>229</v>
      </c>
      <c r="I18" s="33">
        <v>61</v>
      </c>
      <c r="J18" s="33">
        <v>290</v>
      </c>
      <c r="Q18" s="46" t="s">
        <v>237</v>
      </c>
      <c r="R18" s="49">
        <f>+C18+H19+M9</f>
        <v>5425</v>
      </c>
      <c r="S18" s="49">
        <f>+D18+I19+N9</f>
        <v>19840</v>
      </c>
      <c r="T18" s="53">
        <f>+R18+S18</f>
        <v>25265</v>
      </c>
      <c r="U18" s="58">
        <f t="shared" si="2"/>
        <v>78.527607361963192</v>
      </c>
    </row>
    <row r="19" spans="2:21" ht="26.25" thickBot="1" x14ac:dyDescent="0.3">
      <c r="B19" s="39" t="s">
        <v>238</v>
      </c>
      <c r="C19" s="32">
        <v>4830</v>
      </c>
      <c r="D19" s="32">
        <v>12922</v>
      </c>
      <c r="E19" s="32">
        <v>17752</v>
      </c>
      <c r="G19" s="39" t="s">
        <v>237</v>
      </c>
      <c r="H19" s="33">
        <v>64</v>
      </c>
      <c r="I19" s="33">
        <v>76</v>
      </c>
      <c r="J19" s="33">
        <v>140</v>
      </c>
      <c r="Q19" s="46" t="s">
        <v>238</v>
      </c>
      <c r="R19" s="49">
        <f>+C19+M10</f>
        <v>4853</v>
      </c>
      <c r="S19" s="49">
        <f>+D19+N10</f>
        <v>12926</v>
      </c>
      <c r="T19" s="53">
        <f t="shared" ref="T19:T28" si="5">+R19+S19</f>
        <v>17779</v>
      </c>
      <c r="U19" s="58">
        <f t="shared" si="2"/>
        <v>72.703751617076321</v>
      </c>
    </row>
    <row r="20" spans="2:21" ht="15.75" thickBot="1" x14ac:dyDescent="0.3">
      <c r="B20" s="39" t="s">
        <v>239</v>
      </c>
      <c r="C20" s="32">
        <v>14405</v>
      </c>
      <c r="D20" s="32">
        <v>24383</v>
      </c>
      <c r="E20" s="32">
        <v>38788</v>
      </c>
      <c r="G20" s="39" t="s">
        <v>239</v>
      </c>
      <c r="H20" s="33">
        <v>72</v>
      </c>
      <c r="I20" s="33">
        <v>4</v>
      </c>
      <c r="J20" s="33">
        <v>76</v>
      </c>
      <c r="Q20" s="46" t="s">
        <v>239</v>
      </c>
      <c r="R20" s="49">
        <f>+C20+H20</f>
        <v>14477</v>
      </c>
      <c r="S20" s="49">
        <f>+D20+I20</f>
        <v>24387</v>
      </c>
      <c r="T20" s="53">
        <f t="shared" si="5"/>
        <v>38864</v>
      </c>
      <c r="U20" s="58">
        <f t="shared" si="2"/>
        <v>62.749588307945658</v>
      </c>
    </row>
    <row r="21" spans="2:21" ht="15.75" thickBot="1" x14ac:dyDescent="0.3">
      <c r="B21" s="39" t="s">
        <v>240</v>
      </c>
      <c r="C21" s="32">
        <v>14294</v>
      </c>
      <c r="D21" s="32">
        <v>12057</v>
      </c>
      <c r="E21" s="32">
        <v>26351</v>
      </c>
      <c r="G21" s="39" t="s">
        <v>240</v>
      </c>
      <c r="H21" s="33">
        <v>65</v>
      </c>
      <c r="I21" s="33">
        <v>8</v>
      </c>
      <c r="J21" s="33">
        <v>73</v>
      </c>
      <c r="Q21" s="46" t="s">
        <v>240</v>
      </c>
      <c r="R21" s="49">
        <f>+C21+H21+M11</f>
        <v>14457</v>
      </c>
      <c r="S21" s="49">
        <f>+D21+I21+N11</f>
        <v>12090</v>
      </c>
      <c r="T21" s="53">
        <f t="shared" si="5"/>
        <v>26547</v>
      </c>
      <c r="U21" s="58">
        <f t="shared" si="2"/>
        <v>45.541869137755675</v>
      </c>
    </row>
    <row r="22" spans="2:21" ht="15.75" thickBot="1" x14ac:dyDescent="0.3">
      <c r="B22" s="39" t="s">
        <v>241</v>
      </c>
      <c r="C22" s="32">
        <v>31430</v>
      </c>
      <c r="D22" s="32">
        <v>175659</v>
      </c>
      <c r="E22" s="32">
        <v>207089</v>
      </c>
      <c r="G22" s="39" t="s">
        <v>241</v>
      </c>
      <c r="H22" s="33">
        <v>127</v>
      </c>
      <c r="I22" s="33">
        <v>9</v>
      </c>
      <c r="J22" s="33">
        <v>136</v>
      </c>
      <c r="Q22" s="46" t="s">
        <v>241</v>
      </c>
      <c r="R22" s="49">
        <f>+C22+H22</f>
        <v>31557</v>
      </c>
      <c r="S22" s="49">
        <f>+D22+I22</f>
        <v>175668</v>
      </c>
      <c r="T22" s="53">
        <f t="shared" si="5"/>
        <v>207225</v>
      </c>
      <c r="U22" s="58">
        <f t="shared" si="2"/>
        <v>84.771625045240683</v>
      </c>
    </row>
    <row r="23" spans="2:21" ht="26.25" thickBot="1" x14ac:dyDescent="0.3">
      <c r="B23" s="39" t="s">
        <v>242</v>
      </c>
      <c r="C23" s="33">
        <v>403</v>
      </c>
      <c r="D23" s="32">
        <v>1609</v>
      </c>
      <c r="E23" s="32">
        <v>2012</v>
      </c>
      <c r="G23" s="39" t="s">
        <v>243</v>
      </c>
      <c r="H23" s="32">
        <v>1057</v>
      </c>
      <c r="I23" s="33">
        <v>245</v>
      </c>
      <c r="J23" s="32">
        <v>1302</v>
      </c>
      <c r="Q23" s="46" t="s">
        <v>242</v>
      </c>
      <c r="R23" s="50">
        <f>+C23</f>
        <v>403</v>
      </c>
      <c r="S23" s="50">
        <f>+D23</f>
        <v>1609</v>
      </c>
      <c r="T23" s="53">
        <f t="shared" si="5"/>
        <v>2012</v>
      </c>
      <c r="U23" s="58">
        <f t="shared" si="2"/>
        <v>79.970178926441349</v>
      </c>
    </row>
    <row r="24" spans="2:21" ht="15.75" thickBot="1" x14ac:dyDescent="0.3">
      <c r="B24" s="39" t="s">
        <v>243</v>
      </c>
      <c r="C24" s="32">
        <v>141404</v>
      </c>
      <c r="D24" s="32">
        <v>107288</v>
      </c>
      <c r="E24" s="32">
        <v>287692</v>
      </c>
      <c r="G24" s="39" t="s">
        <v>244</v>
      </c>
      <c r="H24" s="33">
        <v>1</v>
      </c>
      <c r="I24" s="33">
        <v>3</v>
      </c>
      <c r="J24" s="33">
        <v>4</v>
      </c>
      <c r="Q24" s="46" t="s">
        <v>243</v>
      </c>
      <c r="R24" s="49">
        <f>+C24+H23</f>
        <v>142461</v>
      </c>
      <c r="S24" s="49">
        <f>+D24+I23</f>
        <v>107533</v>
      </c>
      <c r="T24" s="53">
        <f t="shared" si="5"/>
        <v>249994</v>
      </c>
      <c r="U24" s="58">
        <f t="shared" si="2"/>
        <v>43.014232341576196</v>
      </c>
    </row>
    <row r="25" spans="2:21" ht="15.75" thickBot="1" x14ac:dyDescent="0.3">
      <c r="B25" s="39" t="s">
        <v>244</v>
      </c>
      <c r="C25" s="32">
        <v>87029</v>
      </c>
      <c r="D25" s="32">
        <v>77357</v>
      </c>
      <c r="E25" s="32">
        <v>164386</v>
      </c>
      <c r="G25" s="39" t="s">
        <v>245</v>
      </c>
      <c r="H25" s="33">
        <v>43</v>
      </c>
      <c r="I25" s="33">
        <v>3</v>
      </c>
      <c r="J25" s="33">
        <v>46</v>
      </c>
      <c r="Q25" s="46" t="s">
        <v>244</v>
      </c>
      <c r="R25" s="49">
        <f>+C25+H24+M12</f>
        <v>87059</v>
      </c>
      <c r="S25" s="49">
        <f>+D25+I24+N12</f>
        <v>77439</v>
      </c>
      <c r="T25" s="53">
        <f t="shared" si="5"/>
        <v>164498</v>
      </c>
      <c r="U25" s="58">
        <f t="shared" si="2"/>
        <v>47.07595229121327</v>
      </c>
    </row>
    <row r="26" spans="2:21" ht="15.75" thickBot="1" x14ac:dyDescent="0.3">
      <c r="B26" s="39" t="s">
        <v>245</v>
      </c>
      <c r="C26" s="32">
        <v>6317</v>
      </c>
      <c r="D26" s="32">
        <v>22600</v>
      </c>
      <c r="E26" s="32">
        <v>28917</v>
      </c>
      <c r="G26" s="34" t="s">
        <v>248</v>
      </c>
      <c r="H26" s="35">
        <v>5178</v>
      </c>
      <c r="I26" s="35">
        <v>1059</v>
      </c>
      <c r="J26" s="35">
        <v>6237</v>
      </c>
      <c r="Q26" s="46" t="s">
        <v>245</v>
      </c>
      <c r="R26" s="49">
        <f>+C26+H25</f>
        <v>6360</v>
      </c>
      <c r="S26" s="49">
        <f>+D26+I25</f>
        <v>22603</v>
      </c>
      <c r="T26" s="53">
        <f t="shared" si="5"/>
        <v>28963</v>
      </c>
      <c r="U26" s="58">
        <f t="shared" si="2"/>
        <v>78.040948796740665</v>
      </c>
    </row>
    <row r="27" spans="2:21" ht="15.75" thickBot="1" x14ac:dyDescent="0.3">
      <c r="B27" s="39" t="s">
        <v>246</v>
      </c>
      <c r="C27" s="32">
        <v>5764</v>
      </c>
      <c r="D27" s="32">
        <v>9732</v>
      </c>
      <c r="E27" s="32">
        <v>15496</v>
      </c>
      <c r="Q27" s="46" t="s">
        <v>246</v>
      </c>
      <c r="R27" s="49">
        <f>+C27</f>
        <v>5764</v>
      </c>
      <c r="S27" s="49">
        <f>+D27</f>
        <v>9732</v>
      </c>
      <c r="T27" s="53">
        <f t="shared" si="5"/>
        <v>15496</v>
      </c>
      <c r="U27" s="58">
        <f t="shared" si="2"/>
        <v>62.803304078471861</v>
      </c>
    </row>
    <row r="28" spans="2:21" ht="15.75" thickBot="1" x14ac:dyDescent="0.3">
      <c r="B28" s="39" t="s">
        <v>247</v>
      </c>
      <c r="C28" s="32">
        <v>10838</v>
      </c>
      <c r="D28" s="32">
        <v>22204</v>
      </c>
      <c r="E28" s="32">
        <v>33042</v>
      </c>
      <c r="Q28" s="46" t="s">
        <v>247</v>
      </c>
      <c r="R28" s="49">
        <f>+C28+M13</f>
        <v>11067</v>
      </c>
      <c r="S28" s="49">
        <f>+D28+N13</f>
        <v>22254</v>
      </c>
      <c r="T28" s="53">
        <f t="shared" si="5"/>
        <v>33321</v>
      </c>
      <c r="U28" s="58">
        <f t="shared" si="2"/>
        <v>66.786711083100741</v>
      </c>
    </row>
    <row r="29" spans="2:21" ht="15.75" thickBot="1" x14ac:dyDescent="0.3">
      <c r="B29" s="34" t="s">
        <v>248</v>
      </c>
      <c r="C29" s="35">
        <v>1694566</v>
      </c>
      <c r="D29" s="35">
        <v>1595576</v>
      </c>
      <c r="E29" s="35">
        <v>3290142</v>
      </c>
      <c r="Q29" s="47" t="s">
        <v>248</v>
      </c>
      <c r="R29" s="51">
        <f>+SUM(R3:R28)</f>
        <v>1701232</v>
      </c>
      <c r="S29" s="51">
        <f>+SUM(S3:S28)</f>
        <v>1597209</v>
      </c>
      <c r="T29" s="54">
        <f>+S29+R29</f>
        <v>3298441</v>
      </c>
      <c r="U29" s="58">
        <f t="shared" si="2"/>
        <v>48.423148996753312</v>
      </c>
    </row>
    <row r="31" spans="2:21" x14ac:dyDescent="0.25">
      <c r="R31" s="31">
        <f>+C29+H26+M14</f>
        <v>1701232</v>
      </c>
      <c r="S31" s="31">
        <f t="shared" ref="S31:T31" si="6">+D29+I26+N14</f>
        <v>1597209</v>
      </c>
      <c r="T31" s="31">
        <f t="shared" si="6"/>
        <v>3298441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Hoja3!Área_de_impresión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Lahura Ramos, Katherine</dc:creator>
  <cp:lastModifiedBy>Roxana Roman Perez</cp:lastModifiedBy>
  <cp:lastPrinted>2019-03-25T19:50:42Z</cp:lastPrinted>
  <dcterms:created xsi:type="dcterms:W3CDTF">2019-02-05T15:02:50Z</dcterms:created>
  <dcterms:modified xsi:type="dcterms:W3CDTF">2019-03-28T20:21:36Z</dcterms:modified>
</cp:coreProperties>
</file>