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namuche.SERFOR\Desktop\Inversiones 2019\Oficina de Planeamiento\Invierte 2019\Actualización de Indicador y valores\"/>
    </mc:Choice>
  </mc:AlternateContent>
  <bookViews>
    <workbookView xWindow="0" yWindow="0" windowWidth="13860" windowHeight="12105"/>
  </bookViews>
  <sheets>
    <sheet name="Zonificación Forestal" sheetId="3" r:id="rId1"/>
    <sheet name="Hoja1" sheetId="4" r:id="rId2"/>
  </sheets>
  <definedNames>
    <definedName name="_xlnm._FilterDatabase" localSheetId="1" hidden="1">Hoja1!$B$7:$E$224</definedName>
  </definedNames>
  <calcPr calcId="162913"/>
</workbook>
</file>

<file path=xl/calcChain.xml><?xml version="1.0" encoding="utf-8"?>
<calcChain xmlns="http://schemas.openxmlformats.org/spreadsheetml/2006/main">
  <c r="E7" i="4" l="1"/>
  <c r="H234" i="3"/>
  <c r="G234" i="3"/>
  <c r="F234" i="3"/>
  <c r="H233" i="3"/>
  <c r="G233" i="3" s="1"/>
  <c r="H232" i="3"/>
  <c r="G232" i="3"/>
  <c r="F232" i="3"/>
  <c r="H231" i="3"/>
  <c r="G231" i="3" s="1"/>
  <c r="F231" i="3"/>
  <c r="P230" i="3"/>
  <c r="O230" i="3"/>
  <c r="L230" i="3"/>
  <c r="G230" i="3"/>
  <c r="K230" i="3" s="1"/>
  <c r="J230" i="3" s="1"/>
  <c r="M230" i="3" s="1"/>
  <c r="F230" i="3"/>
  <c r="Q229" i="3"/>
  <c r="N229" i="3"/>
  <c r="K229" i="3"/>
  <c r="H229" i="3"/>
  <c r="Q228" i="3"/>
  <c r="N228" i="3"/>
  <c r="K228" i="3"/>
  <c r="H228" i="3"/>
  <c r="G228" i="3"/>
  <c r="F228" i="3"/>
  <c r="Q227" i="3"/>
  <c r="N227" i="3"/>
  <c r="K227" i="3"/>
  <c r="H227" i="3"/>
  <c r="G227" i="3"/>
  <c r="F227" i="3"/>
  <c r="N226" i="3"/>
  <c r="Q226" i="3" s="1"/>
  <c r="P226" i="3" s="1"/>
  <c r="O226" i="3" s="1"/>
  <c r="M226" i="3"/>
  <c r="L226" i="3" s="1"/>
  <c r="J226" i="3"/>
  <c r="I226" i="3"/>
  <c r="G226" i="3"/>
  <c r="F226" i="3"/>
  <c r="H225" i="3"/>
  <c r="H224" i="3"/>
  <c r="G224" i="3" s="1"/>
  <c r="F224" i="3"/>
  <c r="Q223" i="3"/>
  <c r="P223" i="3" s="1"/>
  <c r="O223" i="3" s="1"/>
  <c r="L223" i="3"/>
  <c r="K223" i="3"/>
  <c r="N223" i="3" s="1"/>
  <c r="M223" i="3" s="1"/>
  <c r="J223" i="3"/>
  <c r="I223" i="3" s="1"/>
  <c r="H223" i="3"/>
  <c r="G223" i="3" s="1"/>
  <c r="F223" i="3"/>
  <c r="K222" i="3"/>
  <c r="H222" i="3"/>
  <c r="G222" i="3" s="1"/>
  <c r="F222" i="3"/>
  <c r="Q221" i="3"/>
  <c r="P221" i="3"/>
  <c r="O221" i="3"/>
  <c r="N221" i="3"/>
  <c r="M221" i="3" s="1"/>
  <c r="L221" i="3"/>
  <c r="J221" i="3"/>
  <c r="I221" i="3"/>
  <c r="G221" i="3"/>
  <c r="F221" i="3"/>
  <c r="P220" i="3"/>
  <c r="O220" i="3" s="1"/>
  <c r="N220" i="3"/>
  <c r="Q220" i="3" s="1"/>
  <c r="I220" i="3"/>
  <c r="H220" i="3"/>
  <c r="K220" i="3" s="1"/>
  <c r="J220" i="3" s="1"/>
  <c r="G220" i="3"/>
  <c r="F220" i="3"/>
  <c r="J219" i="3"/>
  <c r="I219" i="3"/>
  <c r="H219" i="3"/>
  <c r="K219" i="3" s="1"/>
  <c r="N219" i="3" s="1"/>
  <c r="Q219" i="3" s="1"/>
  <c r="P219" i="3" s="1"/>
  <c r="O219" i="3" s="1"/>
  <c r="G219" i="3"/>
  <c r="F219" i="3"/>
  <c r="H218" i="3"/>
  <c r="H217" i="3"/>
  <c r="G217" i="3"/>
  <c r="P216" i="3"/>
  <c r="O216" i="3" s="1"/>
  <c r="N216" i="3"/>
  <c r="Q216" i="3" s="1"/>
  <c r="I216" i="3"/>
  <c r="H216" i="3"/>
  <c r="K216" i="3" s="1"/>
  <c r="J216" i="3" s="1"/>
  <c r="G216" i="3"/>
  <c r="F216" i="3"/>
  <c r="P215" i="3"/>
  <c r="O215" i="3"/>
  <c r="J215" i="3"/>
  <c r="I215" i="3"/>
  <c r="H215" i="3"/>
  <c r="K215" i="3" s="1"/>
  <c r="N215" i="3" s="1"/>
  <c r="Q215" i="3" s="1"/>
  <c r="G215" i="3"/>
  <c r="F215" i="3"/>
  <c r="H214" i="3"/>
  <c r="H213" i="3"/>
  <c r="G213" i="3" s="1"/>
  <c r="P212" i="3"/>
  <c r="O212" i="3" s="1"/>
  <c r="N212" i="3"/>
  <c r="Q212" i="3" s="1"/>
  <c r="H212" i="3"/>
  <c r="K212" i="3" s="1"/>
  <c r="J212" i="3" s="1"/>
  <c r="I212" i="3" s="1"/>
  <c r="G212" i="3"/>
  <c r="F212" i="3"/>
  <c r="J211" i="3"/>
  <c r="I211" i="3"/>
  <c r="H211" i="3"/>
  <c r="K211" i="3" s="1"/>
  <c r="N211" i="3" s="1"/>
  <c r="F211" i="3"/>
  <c r="O210" i="3"/>
  <c r="L210" i="3"/>
  <c r="I210" i="3"/>
  <c r="H210" i="3"/>
  <c r="F210" i="3" s="1"/>
  <c r="H209" i="3"/>
  <c r="G209" i="3"/>
  <c r="H208" i="3"/>
  <c r="G208" i="3" s="1"/>
  <c r="H207" i="3"/>
  <c r="H206" i="3"/>
  <c r="G206" i="3"/>
  <c r="H205" i="3"/>
  <c r="G205" i="3"/>
  <c r="H204" i="3"/>
  <c r="G204" i="3" s="1"/>
  <c r="H203" i="3"/>
  <c r="H202" i="3"/>
  <c r="G202" i="3"/>
  <c r="H201" i="3"/>
  <c r="G201" i="3"/>
  <c r="H200" i="3"/>
  <c r="G200" i="3" s="1"/>
  <c r="H199" i="3"/>
  <c r="H198" i="3"/>
  <c r="H197" i="3"/>
  <c r="G197" i="3"/>
  <c r="Q196" i="3"/>
  <c r="P196" i="3"/>
  <c r="O196" i="3"/>
  <c r="M196" i="3"/>
  <c r="L196" i="3"/>
  <c r="H195" i="3"/>
  <c r="H194" i="3"/>
  <c r="G194" i="3"/>
  <c r="H193" i="3"/>
  <c r="K193" i="3" s="1"/>
  <c r="G193" i="3"/>
  <c r="F193" i="3"/>
  <c r="N192" i="3"/>
  <c r="K192" i="3"/>
  <c r="J192" i="3" s="1"/>
  <c r="I192" i="3"/>
  <c r="H192" i="3"/>
  <c r="G192" i="3" s="1"/>
  <c r="F192" i="3"/>
  <c r="H191" i="3"/>
  <c r="H190" i="3"/>
  <c r="H189" i="3"/>
  <c r="K189" i="3" s="1"/>
  <c r="G189" i="3"/>
  <c r="F189" i="3"/>
  <c r="N188" i="3"/>
  <c r="K188" i="3"/>
  <c r="J188" i="3" s="1"/>
  <c r="I188" i="3"/>
  <c r="H188" i="3"/>
  <c r="G188" i="3" s="1"/>
  <c r="F188" i="3"/>
  <c r="Q187" i="3"/>
  <c r="P187" i="3" s="1"/>
  <c r="O187" i="3"/>
  <c r="M187" i="3"/>
  <c r="L187" i="3"/>
  <c r="J187" i="3"/>
  <c r="I187" i="3" s="1"/>
  <c r="G187" i="3"/>
  <c r="F187" i="3"/>
  <c r="H186" i="3"/>
  <c r="F186" i="3"/>
  <c r="H185" i="3"/>
  <c r="G185" i="3" s="1"/>
  <c r="F185" i="3"/>
  <c r="K184" i="3"/>
  <c r="H184" i="3"/>
  <c r="G184" i="3" s="1"/>
  <c r="K183" i="3"/>
  <c r="G183" i="3"/>
  <c r="F183" i="3"/>
  <c r="H182" i="3"/>
  <c r="H181" i="3"/>
  <c r="F181" i="3" s="1"/>
  <c r="G181" i="3"/>
  <c r="K180" i="3"/>
  <c r="H180" i="3"/>
  <c r="F180" i="3" s="1"/>
  <c r="Q179" i="3"/>
  <c r="P179" i="3" s="1"/>
  <c r="O179" i="3" s="1"/>
  <c r="M179" i="3"/>
  <c r="L179" i="3" s="1"/>
  <c r="J179" i="3"/>
  <c r="I179" i="3"/>
  <c r="G179" i="3"/>
  <c r="F179" i="3"/>
  <c r="H178" i="3"/>
  <c r="K178" i="3" s="1"/>
  <c r="G178" i="3"/>
  <c r="F178" i="3"/>
  <c r="Q177" i="3"/>
  <c r="P177" i="3" s="1"/>
  <c r="O177" i="3" s="1"/>
  <c r="N177" i="3"/>
  <c r="M177" i="3" s="1"/>
  <c r="L177" i="3"/>
  <c r="K177" i="3"/>
  <c r="J177" i="3" s="1"/>
  <c r="I177" i="3" s="1"/>
  <c r="H177" i="3"/>
  <c r="G177" i="3"/>
  <c r="F177" i="3"/>
  <c r="K176" i="3"/>
  <c r="J176" i="3" s="1"/>
  <c r="I176" i="3" s="1"/>
  <c r="H176" i="3"/>
  <c r="F176" i="3" s="1"/>
  <c r="G176" i="3"/>
  <c r="O175" i="3"/>
  <c r="K175" i="3"/>
  <c r="J175" i="3"/>
  <c r="N175" i="3" s="1"/>
  <c r="M175" i="3" s="1"/>
  <c r="L175" i="3" s="1"/>
  <c r="I175" i="3"/>
  <c r="G175" i="3"/>
  <c r="F175" i="3"/>
  <c r="K174" i="3"/>
  <c r="H174" i="3"/>
  <c r="H173" i="3"/>
  <c r="H172" i="3"/>
  <c r="K171" i="3"/>
  <c r="N171" i="3" s="1"/>
  <c r="J171" i="3"/>
  <c r="I171" i="3" s="1"/>
  <c r="H171" i="3"/>
  <c r="K170" i="3"/>
  <c r="H170" i="3"/>
  <c r="H169" i="3"/>
  <c r="H168" i="3"/>
  <c r="O167" i="3"/>
  <c r="K167" i="3"/>
  <c r="N167" i="3" s="1"/>
  <c r="Q167" i="3" s="1"/>
  <c r="P167" i="3" s="1"/>
  <c r="J167" i="3"/>
  <c r="I167" i="3" s="1"/>
  <c r="H167" i="3"/>
  <c r="K166" i="3"/>
  <c r="G166" i="3"/>
  <c r="F166" i="3"/>
  <c r="H165" i="3"/>
  <c r="H164" i="3"/>
  <c r="H163" i="3"/>
  <c r="G163" i="3"/>
  <c r="H162" i="3"/>
  <c r="G162" i="3"/>
  <c r="H161" i="3"/>
  <c r="H160" i="3"/>
  <c r="H159" i="3"/>
  <c r="G159" i="3"/>
  <c r="H158" i="3"/>
  <c r="G158" i="3"/>
  <c r="H157" i="3"/>
  <c r="P156" i="3"/>
  <c r="O156" i="3" s="1"/>
  <c r="N156" i="3"/>
  <c r="Q156" i="3" s="1"/>
  <c r="K156" i="3"/>
  <c r="J156" i="3"/>
  <c r="I156" i="3"/>
  <c r="G156" i="3"/>
  <c r="F156" i="3"/>
  <c r="Q155" i="3"/>
  <c r="P155" i="3" s="1"/>
  <c r="O155" i="3" s="1"/>
  <c r="M155" i="3"/>
  <c r="L155" i="3" s="1"/>
  <c r="J155" i="3"/>
  <c r="I155" i="3" s="1"/>
  <c r="G155" i="3"/>
  <c r="F155" i="3"/>
  <c r="K154" i="3"/>
  <c r="H154" i="3"/>
  <c r="G154" i="3" s="1"/>
  <c r="F154" i="3"/>
  <c r="H153" i="3"/>
  <c r="H152" i="3"/>
  <c r="Q151" i="3"/>
  <c r="P151" i="3"/>
  <c r="O151" i="3" s="1"/>
  <c r="M151" i="3"/>
  <c r="L151" i="3" s="1"/>
  <c r="J151" i="3"/>
  <c r="I151" i="3" s="1"/>
  <c r="G151" i="3"/>
  <c r="F151" i="3"/>
  <c r="Q150" i="3"/>
  <c r="P150" i="3" s="1"/>
  <c r="O150" i="3" s="1"/>
  <c r="N150" i="3"/>
  <c r="M150" i="3" s="1"/>
  <c r="L150" i="3" s="1"/>
  <c r="H150" i="3"/>
  <c r="K150" i="3" s="1"/>
  <c r="J150" i="3" s="1"/>
  <c r="I150" i="3" s="1"/>
  <c r="G150" i="3"/>
  <c r="F150" i="3"/>
  <c r="I149" i="3"/>
  <c r="H149" i="3"/>
  <c r="K149" i="3" s="1"/>
  <c r="J149" i="3" s="1"/>
  <c r="F149" i="3"/>
  <c r="N148" i="3"/>
  <c r="H148" i="3"/>
  <c r="K148" i="3" s="1"/>
  <c r="J148" i="3" s="1"/>
  <c r="I148" i="3" s="1"/>
  <c r="G148" i="3"/>
  <c r="F148" i="3"/>
  <c r="H147" i="3"/>
  <c r="G147" i="3" s="1"/>
  <c r="H146" i="3"/>
  <c r="G146" i="3" s="1"/>
  <c r="I145" i="3"/>
  <c r="H145" i="3"/>
  <c r="K145" i="3" s="1"/>
  <c r="J145" i="3" s="1"/>
  <c r="F145" i="3"/>
  <c r="H144" i="3"/>
  <c r="H143" i="3"/>
  <c r="G143" i="3"/>
  <c r="I142" i="3"/>
  <c r="H142" i="3"/>
  <c r="K142" i="3" s="1"/>
  <c r="J142" i="3" s="1"/>
  <c r="G142" i="3"/>
  <c r="F142" i="3"/>
  <c r="P141" i="3"/>
  <c r="O141" i="3" s="1"/>
  <c r="N141" i="3"/>
  <c r="Q141" i="3" s="1"/>
  <c r="M141" i="3"/>
  <c r="L141" i="3"/>
  <c r="I141" i="3"/>
  <c r="H141" i="3"/>
  <c r="K141" i="3" s="1"/>
  <c r="J141" i="3" s="1"/>
  <c r="G141" i="3"/>
  <c r="F141" i="3"/>
  <c r="N140" i="3"/>
  <c r="M140" i="3" s="1"/>
  <c r="L140" i="3"/>
  <c r="J140" i="3"/>
  <c r="I140" i="3"/>
  <c r="H140" i="3"/>
  <c r="K140" i="3" s="1"/>
  <c r="F140" i="3"/>
  <c r="K139" i="3"/>
  <c r="N139" i="3" s="1"/>
  <c r="H139" i="3"/>
  <c r="G139" i="3" s="1"/>
  <c r="F139" i="3"/>
  <c r="Q138" i="3"/>
  <c r="P138" i="3"/>
  <c r="O138" i="3"/>
  <c r="M138" i="3"/>
  <c r="L138" i="3"/>
  <c r="J138" i="3"/>
  <c r="I138" i="3"/>
  <c r="G138" i="3"/>
  <c r="F138" i="3"/>
  <c r="K137" i="3"/>
  <c r="N137" i="3" s="1"/>
  <c r="H137" i="3"/>
  <c r="F137" i="3" s="1"/>
  <c r="G137" i="3"/>
  <c r="H136" i="3"/>
  <c r="K136" i="3" s="1"/>
  <c r="G136" i="3"/>
  <c r="F136" i="3"/>
  <c r="H135" i="3"/>
  <c r="N134" i="3"/>
  <c r="K134" i="3"/>
  <c r="J134" i="3" s="1"/>
  <c r="I134" i="3" s="1"/>
  <c r="H134" i="3"/>
  <c r="G134" i="3" s="1"/>
  <c r="K133" i="3"/>
  <c r="N133" i="3" s="1"/>
  <c r="J133" i="3"/>
  <c r="I133" i="3" s="1"/>
  <c r="H133" i="3"/>
  <c r="F133" i="3" s="1"/>
  <c r="G133" i="3"/>
  <c r="H132" i="3"/>
  <c r="K132" i="3" s="1"/>
  <c r="G132" i="3"/>
  <c r="F132" i="3"/>
  <c r="H131" i="3"/>
  <c r="K130" i="3"/>
  <c r="J130" i="3" s="1"/>
  <c r="I130" i="3" s="1"/>
  <c r="H130" i="3"/>
  <c r="G130" i="3" s="1"/>
  <c r="H129" i="3"/>
  <c r="N128" i="3"/>
  <c r="K128" i="3"/>
  <c r="J128" i="3"/>
  <c r="I128" i="3" s="1"/>
  <c r="G128" i="3"/>
  <c r="F128" i="3"/>
  <c r="K127" i="3"/>
  <c r="H127" i="3"/>
  <c r="G127" i="3"/>
  <c r="F127" i="3"/>
  <c r="K126" i="3"/>
  <c r="N126" i="3" s="1"/>
  <c r="J126" i="3"/>
  <c r="I126" i="3" s="1"/>
  <c r="H126" i="3"/>
  <c r="G126" i="3"/>
  <c r="F126" i="3"/>
  <c r="N125" i="3"/>
  <c r="K125" i="3"/>
  <c r="J125" i="3" s="1"/>
  <c r="I125" i="3"/>
  <c r="H125" i="3"/>
  <c r="G125" i="3"/>
  <c r="F125" i="3"/>
  <c r="Q124" i="3"/>
  <c r="P124" i="3"/>
  <c r="O124" i="3" s="1"/>
  <c r="M124" i="3"/>
  <c r="L124" i="3" s="1"/>
  <c r="K124" i="3"/>
  <c r="N124" i="3" s="1"/>
  <c r="H124" i="3"/>
  <c r="G124" i="3"/>
  <c r="F124" i="3"/>
  <c r="Q123" i="3"/>
  <c r="P123" i="3"/>
  <c r="O123" i="3" s="1"/>
  <c r="N123" i="3"/>
  <c r="M123" i="3" s="1"/>
  <c r="L123" i="3"/>
  <c r="K123" i="3"/>
  <c r="J123" i="3"/>
  <c r="I123" i="3" s="1"/>
  <c r="H123" i="3"/>
  <c r="G123" i="3"/>
  <c r="F123" i="3"/>
  <c r="P122" i="3"/>
  <c r="O122" i="3" s="1"/>
  <c r="N122" i="3"/>
  <c r="Q122" i="3" s="1"/>
  <c r="M122" i="3"/>
  <c r="L122" i="3" s="1"/>
  <c r="J122" i="3"/>
  <c r="I122" i="3" s="1"/>
  <c r="G122" i="3"/>
  <c r="F122" i="3"/>
  <c r="H121" i="3"/>
  <c r="H120" i="3"/>
  <c r="K119" i="3"/>
  <c r="H119" i="3"/>
  <c r="F119" i="3" s="1"/>
  <c r="G119" i="3"/>
  <c r="K118" i="3"/>
  <c r="N118" i="3" s="1"/>
  <c r="M118" i="3" s="1"/>
  <c r="L118" i="3" s="1"/>
  <c r="H118" i="3"/>
  <c r="F118" i="3" s="1"/>
  <c r="G118" i="3"/>
  <c r="H117" i="3"/>
  <c r="F117" i="3" s="1"/>
  <c r="G117" i="3"/>
  <c r="H116" i="3"/>
  <c r="F116" i="3" s="1"/>
  <c r="H115" i="3"/>
  <c r="K114" i="3"/>
  <c r="N114" i="3" s="1"/>
  <c r="H114" i="3"/>
  <c r="H113" i="3"/>
  <c r="F113" i="3" s="1"/>
  <c r="G113" i="3"/>
  <c r="Q112" i="3"/>
  <c r="P112" i="3" s="1"/>
  <c r="O112" i="3"/>
  <c r="K112" i="3"/>
  <c r="N112" i="3" s="1"/>
  <c r="M112" i="3" s="1"/>
  <c r="L112" i="3" s="1"/>
  <c r="H112" i="3"/>
  <c r="F112" i="3" s="1"/>
  <c r="G112" i="3"/>
  <c r="H111" i="3"/>
  <c r="F111" i="3" s="1"/>
  <c r="G111" i="3"/>
  <c r="N110" i="3"/>
  <c r="M110" i="3" s="1"/>
  <c r="L110" i="3" s="1"/>
  <c r="K110" i="3"/>
  <c r="J110" i="3" s="1"/>
  <c r="I110" i="3"/>
  <c r="G110" i="3"/>
  <c r="F110" i="3"/>
  <c r="H109" i="3"/>
  <c r="H108" i="3"/>
  <c r="H107" i="3"/>
  <c r="G107" i="3"/>
  <c r="H106" i="3"/>
  <c r="H105" i="3"/>
  <c r="H104" i="3"/>
  <c r="G104" i="3"/>
  <c r="H103" i="3"/>
  <c r="Q102" i="3"/>
  <c r="P102" i="3" s="1"/>
  <c r="O102" i="3" s="1"/>
  <c r="N102" i="3"/>
  <c r="M102" i="3"/>
  <c r="L102" i="3" s="1"/>
  <c r="J102" i="3"/>
  <c r="I102" i="3"/>
  <c r="G102" i="3"/>
  <c r="F102" i="3"/>
  <c r="Q101" i="3"/>
  <c r="P101" i="3" s="1"/>
  <c r="O101" i="3" s="1"/>
  <c r="N101" i="3"/>
  <c r="M101" i="3" s="1"/>
  <c r="L101" i="3" s="1"/>
  <c r="K101" i="3"/>
  <c r="J101" i="3"/>
  <c r="I101" i="3" s="1"/>
  <c r="H101" i="3"/>
  <c r="G101" i="3" s="1"/>
  <c r="F101" i="3"/>
  <c r="K100" i="3"/>
  <c r="H100" i="3"/>
  <c r="G100" i="3" s="1"/>
  <c r="F100" i="3"/>
  <c r="Q99" i="3"/>
  <c r="P99" i="3" s="1"/>
  <c r="O99" i="3" s="1"/>
  <c r="N99" i="3"/>
  <c r="M99" i="3" s="1"/>
  <c r="L99" i="3" s="1"/>
  <c r="K99" i="3"/>
  <c r="J99" i="3"/>
  <c r="I99" i="3" s="1"/>
  <c r="H99" i="3"/>
  <c r="G99" i="3" s="1"/>
  <c r="F99" i="3"/>
  <c r="H98" i="3"/>
  <c r="Q97" i="3"/>
  <c r="P97" i="3" s="1"/>
  <c r="O97" i="3" s="1"/>
  <c r="N97" i="3"/>
  <c r="M97" i="3" s="1"/>
  <c r="L97" i="3" s="1"/>
  <c r="K97" i="3"/>
  <c r="J97" i="3"/>
  <c r="I97" i="3" s="1"/>
  <c r="H97" i="3"/>
  <c r="G97" i="3" s="1"/>
  <c r="F97" i="3"/>
  <c r="K96" i="3"/>
  <c r="H96" i="3"/>
  <c r="G96" i="3" s="1"/>
  <c r="F96" i="3"/>
  <c r="Q95" i="3"/>
  <c r="P95" i="3" s="1"/>
  <c r="O95" i="3" s="1"/>
  <c r="N95" i="3"/>
  <c r="M95" i="3" s="1"/>
  <c r="L95" i="3" s="1"/>
  <c r="K95" i="3"/>
  <c r="J95" i="3"/>
  <c r="I95" i="3" s="1"/>
  <c r="H95" i="3"/>
  <c r="G95" i="3" s="1"/>
  <c r="F95" i="3"/>
  <c r="K94" i="3"/>
  <c r="H94" i="3"/>
  <c r="Q93" i="3"/>
  <c r="P93" i="3" s="1"/>
  <c r="O93" i="3" s="1"/>
  <c r="N93" i="3"/>
  <c r="M93" i="3" s="1"/>
  <c r="L93" i="3" s="1"/>
  <c r="K93" i="3"/>
  <c r="J93" i="3"/>
  <c r="I93" i="3" s="1"/>
  <c r="H93" i="3"/>
  <c r="G93" i="3" s="1"/>
  <c r="F93" i="3"/>
  <c r="K92" i="3"/>
  <c r="H92" i="3"/>
  <c r="G92" i="3" s="1"/>
  <c r="F92" i="3"/>
  <c r="N91" i="3"/>
  <c r="M91" i="3" s="1"/>
  <c r="L91" i="3" s="1"/>
  <c r="K91" i="3"/>
  <c r="J91" i="3"/>
  <c r="I91" i="3" s="1"/>
  <c r="H91" i="3"/>
  <c r="G91" i="3" s="1"/>
  <c r="F91" i="3"/>
  <c r="H90" i="3"/>
  <c r="N89" i="3"/>
  <c r="M89" i="3" s="1"/>
  <c r="L89" i="3" s="1"/>
  <c r="K89" i="3"/>
  <c r="J89" i="3"/>
  <c r="I89" i="3" s="1"/>
  <c r="H89" i="3"/>
  <c r="G89" i="3" s="1"/>
  <c r="F89" i="3"/>
  <c r="Q88" i="3"/>
  <c r="P88" i="3" s="1"/>
  <c r="O88" i="3"/>
  <c r="M88" i="3"/>
  <c r="L88" i="3"/>
  <c r="J88" i="3"/>
  <c r="I88" i="3"/>
  <c r="G88" i="3"/>
  <c r="F88" i="3"/>
  <c r="Q87" i="3"/>
  <c r="P87" i="3" s="1"/>
  <c r="O87" i="3"/>
  <c r="N87" i="3"/>
  <c r="M87" i="3" s="1"/>
  <c r="L87" i="3"/>
  <c r="J87" i="3"/>
  <c r="I87" i="3"/>
  <c r="G87" i="3"/>
  <c r="F87" i="3"/>
  <c r="Q86" i="3"/>
  <c r="P86" i="3" s="1"/>
  <c r="O86" i="3"/>
  <c r="M86" i="3"/>
  <c r="L86" i="3"/>
  <c r="J86" i="3"/>
  <c r="I86" i="3"/>
  <c r="H86" i="3"/>
  <c r="K86" i="3" s="1"/>
  <c r="N86" i="3" s="1"/>
  <c r="G86" i="3"/>
  <c r="F86" i="3"/>
  <c r="Q85" i="3"/>
  <c r="P85" i="3" s="1"/>
  <c r="O85" i="3" s="1"/>
  <c r="M85" i="3"/>
  <c r="L85" i="3" s="1"/>
  <c r="J85" i="3"/>
  <c r="I85" i="3" s="1"/>
  <c r="H85" i="3"/>
  <c r="K85" i="3" s="1"/>
  <c r="N85" i="3" s="1"/>
  <c r="G85" i="3"/>
  <c r="F85" i="3"/>
  <c r="J84" i="3"/>
  <c r="I84" i="3"/>
  <c r="H84" i="3"/>
  <c r="K84" i="3" s="1"/>
  <c r="N84" i="3" s="1"/>
  <c r="Q84" i="3" s="1"/>
  <c r="P84" i="3" s="1"/>
  <c r="O84" i="3" s="1"/>
  <c r="G84" i="3"/>
  <c r="F84" i="3"/>
  <c r="H83" i="3"/>
  <c r="F83" i="3"/>
  <c r="Q82" i="3"/>
  <c r="P82" i="3" s="1"/>
  <c r="O82" i="3"/>
  <c r="M82" i="3"/>
  <c r="L82" i="3"/>
  <c r="J82" i="3"/>
  <c r="I82" i="3"/>
  <c r="H82" i="3"/>
  <c r="K82" i="3" s="1"/>
  <c r="N82" i="3" s="1"/>
  <c r="G82" i="3"/>
  <c r="F82" i="3"/>
  <c r="Q81" i="3"/>
  <c r="P81" i="3" s="1"/>
  <c r="O81" i="3" s="1"/>
  <c r="M81" i="3"/>
  <c r="L81" i="3" s="1"/>
  <c r="J81" i="3"/>
  <c r="I81" i="3" s="1"/>
  <c r="H81" i="3"/>
  <c r="K81" i="3" s="1"/>
  <c r="N81" i="3" s="1"/>
  <c r="G81" i="3"/>
  <c r="F81" i="3"/>
  <c r="O80" i="3"/>
  <c r="J80" i="3"/>
  <c r="I80" i="3"/>
  <c r="H80" i="3"/>
  <c r="K80" i="3" s="1"/>
  <c r="N80" i="3" s="1"/>
  <c r="Q80" i="3" s="1"/>
  <c r="P80" i="3" s="1"/>
  <c r="G80" i="3"/>
  <c r="F80" i="3"/>
  <c r="H79" i="3"/>
  <c r="F79" i="3"/>
  <c r="Q78" i="3"/>
  <c r="P78" i="3" s="1"/>
  <c r="O78" i="3"/>
  <c r="M78" i="3"/>
  <c r="L78" i="3"/>
  <c r="J78" i="3"/>
  <c r="I78" i="3"/>
  <c r="H78" i="3"/>
  <c r="K78" i="3" s="1"/>
  <c r="N78" i="3" s="1"/>
  <c r="G78" i="3"/>
  <c r="F78" i="3"/>
  <c r="Q77" i="3"/>
  <c r="P77" i="3" s="1"/>
  <c r="O77" i="3" s="1"/>
  <c r="M77" i="3"/>
  <c r="L77" i="3" s="1"/>
  <c r="J77" i="3"/>
  <c r="I77" i="3" s="1"/>
  <c r="H77" i="3"/>
  <c r="K77" i="3" s="1"/>
  <c r="N77" i="3" s="1"/>
  <c r="F77" i="3"/>
  <c r="J76" i="3"/>
  <c r="I76" i="3"/>
  <c r="H76" i="3"/>
  <c r="K76" i="3" s="1"/>
  <c r="N76" i="3" s="1"/>
  <c r="Q76" i="3" s="1"/>
  <c r="P76" i="3" s="1"/>
  <c r="O76" i="3" s="1"/>
  <c r="G76" i="3"/>
  <c r="F76" i="3"/>
  <c r="H75" i="3"/>
  <c r="F75" i="3" s="1"/>
  <c r="Q74" i="3"/>
  <c r="P74" i="3" s="1"/>
  <c r="O74" i="3"/>
  <c r="M74" i="3"/>
  <c r="L74" i="3"/>
  <c r="J74" i="3"/>
  <c r="I74" i="3"/>
  <c r="H74" i="3"/>
  <c r="K74" i="3" s="1"/>
  <c r="N74" i="3" s="1"/>
  <c r="G74" i="3"/>
  <c r="F74" i="3"/>
  <c r="Q73" i="3"/>
  <c r="P73" i="3" s="1"/>
  <c r="O73" i="3" s="1"/>
  <c r="N73" i="3"/>
  <c r="M73" i="3"/>
  <c r="L73" i="3"/>
  <c r="J73" i="3"/>
  <c r="I73" i="3"/>
  <c r="G73" i="3"/>
  <c r="F73" i="3"/>
  <c r="P72" i="3"/>
  <c r="O72" i="3" s="1"/>
  <c r="M72" i="3"/>
  <c r="L72" i="3" s="1"/>
  <c r="K72" i="3"/>
  <c r="N72" i="3" s="1"/>
  <c r="Q72" i="3" s="1"/>
  <c r="J72" i="3"/>
  <c r="I72" i="3" s="1"/>
  <c r="H72" i="3"/>
  <c r="G72" i="3"/>
  <c r="F72" i="3"/>
  <c r="H71" i="3"/>
  <c r="G71" i="3" s="1"/>
  <c r="M70" i="3"/>
  <c r="L70" i="3" s="1"/>
  <c r="K70" i="3"/>
  <c r="N70" i="3" s="1"/>
  <c r="Q70" i="3" s="1"/>
  <c r="P70" i="3" s="1"/>
  <c r="O70" i="3" s="1"/>
  <c r="J70" i="3"/>
  <c r="I70" i="3" s="1"/>
  <c r="H70" i="3"/>
  <c r="F70" i="3" s="1"/>
  <c r="G70" i="3"/>
  <c r="H69" i="3"/>
  <c r="F69" i="3" s="1"/>
  <c r="G69" i="3"/>
  <c r="L68" i="3"/>
  <c r="H68" i="3"/>
  <c r="K68" i="3" s="1"/>
  <c r="N68" i="3" s="1"/>
  <c r="M68" i="3" s="1"/>
  <c r="G68" i="3"/>
  <c r="F68" i="3"/>
  <c r="K67" i="3"/>
  <c r="H67" i="3"/>
  <c r="G67" i="3"/>
  <c r="F67" i="3"/>
  <c r="K66" i="3"/>
  <c r="H66" i="3"/>
  <c r="G66" i="3"/>
  <c r="F66" i="3"/>
  <c r="K65" i="3"/>
  <c r="H65" i="3"/>
  <c r="G65" i="3"/>
  <c r="F65" i="3"/>
  <c r="K64" i="3"/>
  <c r="H64" i="3"/>
  <c r="G64" i="3"/>
  <c r="F64" i="3"/>
  <c r="K63" i="3"/>
  <c r="H63" i="3"/>
  <c r="G63" i="3"/>
  <c r="F63" i="3"/>
  <c r="K62" i="3"/>
  <c r="H62" i="3"/>
  <c r="G62" i="3"/>
  <c r="F62" i="3"/>
  <c r="Q61" i="3"/>
  <c r="P61" i="3" s="1"/>
  <c r="O61" i="3"/>
  <c r="M61" i="3"/>
  <c r="L61" i="3"/>
  <c r="J61" i="3"/>
  <c r="I61" i="3"/>
  <c r="G61" i="3"/>
  <c r="F61" i="3"/>
  <c r="H60" i="3"/>
  <c r="F60" i="3" s="1"/>
  <c r="H59" i="3"/>
  <c r="F59" i="3"/>
  <c r="H58" i="3"/>
  <c r="F58" i="3" s="1"/>
  <c r="H57" i="3"/>
  <c r="F57" i="3"/>
  <c r="H56" i="3"/>
  <c r="F56" i="3"/>
  <c r="H55" i="3"/>
  <c r="F55" i="3"/>
  <c r="H54" i="3"/>
  <c r="F54" i="3" s="1"/>
  <c r="H53" i="3"/>
  <c r="F53" i="3"/>
  <c r="H52" i="3"/>
  <c r="F52" i="3" s="1"/>
  <c r="N51" i="3"/>
  <c r="J51" i="3"/>
  <c r="I51" i="3"/>
  <c r="G51" i="3"/>
  <c r="F51" i="3"/>
  <c r="H50" i="3"/>
  <c r="F50" i="3"/>
  <c r="H49" i="3"/>
  <c r="F49" i="3" s="1"/>
  <c r="H48" i="3"/>
  <c r="F48" i="3"/>
  <c r="H47" i="3"/>
  <c r="F47" i="3" s="1"/>
  <c r="H46" i="3"/>
  <c r="F46" i="3" s="1"/>
  <c r="H45" i="3"/>
  <c r="F45" i="3" s="1"/>
  <c r="H44" i="3"/>
  <c r="F44" i="3" s="1"/>
  <c r="N43" i="3"/>
  <c r="Q43" i="3" s="1"/>
  <c r="P43" i="3" s="1"/>
  <c r="O43" i="3" s="1"/>
  <c r="K43" i="3"/>
  <c r="J43" i="3"/>
  <c r="I43" i="3" s="1"/>
  <c r="G43" i="3"/>
  <c r="F43" i="3"/>
  <c r="K42" i="3"/>
  <c r="H42" i="3"/>
  <c r="G42" i="3"/>
  <c r="F42" i="3"/>
  <c r="K41" i="3"/>
  <c r="H41" i="3"/>
  <c r="G41" i="3"/>
  <c r="F41" i="3"/>
  <c r="K40" i="3"/>
  <c r="H40" i="3"/>
  <c r="G40" i="3"/>
  <c r="F40" i="3"/>
  <c r="K39" i="3"/>
  <c r="H39" i="3"/>
  <c r="G39" i="3"/>
  <c r="F39" i="3"/>
  <c r="K38" i="3"/>
  <c r="H38" i="3"/>
  <c r="G38" i="3"/>
  <c r="F38" i="3"/>
  <c r="K37" i="3"/>
  <c r="H37" i="3"/>
  <c r="G37" i="3"/>
  <c r="F37" i="3"/>
  <c r="K36" i="3"/>
  <c r="H36" i="3"/>
  <c r="G36" i="3"/>
  <c r="F36" i="3"/>
  <c r="K35" i="3"/>
  <c r="H35" i="3"/>
  <c r="G35" i="3"/>
  <c r="F35" i="3"/>
  <c r="K34" i="3"/>
  <c r="H34" i="3"/>
  <c r="G34" i="3"/>
  <c r="F34" i="3"/>
  <c r="N33" i="3"/>
  <c r="M33" i="3" s="1"/>
  <c r="L33" i="3" s="1"/>
  <c r="K33" i="3"/>
  <c r="J33" i="3" s="1"/>
  <c r="I33" i="3" s="1"/>
  <c r="H33" i="3"/>
  <c r="G33" i="3"/>
  <c r="F33" i="3"/>
  <c r="Q32" i="3"/>
  <c r="P32" i="3" s="1"/>
  <c r="O32" i="3" s="1"/>
  <c r="N32" i="3"/>
  <c r="M32" i="3" s="1"/>
  <c r="L32" i="3" s="1"/>
  <c r="K32" i="3"/>
  <c r="J32" i="3" s="1"/>
  <c r="I32" i="3" s="1"/>
  <c r="H32" i="3"/>
  <c r="G32" i="3"/>
  <c r="F32" i="3"/>
  <c r="N31" i="3"/>
  <c r="Q31" i="3" s="1"/>
  <c r="P31" i="3" s="1"/>
  <c r="O31" i="3" s="1"/>
  <c r="K31" i="3"/>
  <c r="J31" i="3" s="1"/>
  <c r="I31" i="3"/>
  <c r="H31" i="3"/>
  <c r="G31" i="3"/>
  <c r="F31" i="3"/>
  <c r="Q30" i="3"/>
  <c r="P30" i="3" s="1"/>
  <c r="O30" i="3" s="1"/>
  <c r="N30" i="3"/>
  <c r="M30" i="3" s="1"/>
  <c r="L30" i="3" s="1"/>
  <c r="K30" i="3"/>
  <c r="J30" i="3" s="1"/>
  <c r="I30" i="3"/>
  <c r="H30" i="3"/>
  <c r="G30" i="3"/>
  <c r="F30" i="3"/>
  <c r="N29" i="3"/>
  <c r="Q29" i="3" s="1"/>
  <c r="P29" i="3" s="1"/>
  <c r="O29" i="3" s="1"/>
  <c r="K29" i="3"/>
  <c r="J29" i="3" s="1"/>
  <c r="I29" i="3"/>
  <c r="H29" i="3"/>
  <c r="G29" i="3"/>
  <c r="F29" i="3"/>
  <c r="K28" i="3"/>
  <c r="J28" i="3" s="1"/>
  <c r="I28" i="3"/>
  <c r="H28" i="3"/>
  <c r="G28" i="3"/>
  <c r="F28" i="3"/>
  <c r="N27" i="3"/>
  <c r="M27" i="3" s="1"/>
  <c r="L27" i="3" s="1"/>
  <c r="K27" i="3"/>
  <c r="J27" i="3" s="1"/>
  <c r="I27" i="3" s="1"/>
  <c r="H27" i="3"/>
  <c r="G27" i="3"/>
  <c r="F27" i="3"/>
  <c r="Q26" i="3"/>
  <c r="P26" i="3" s="1"/>
  <c r="O26" i="3" s="1"/>
  <c r="N26" i="3"/>
  <c r="M26" i="3" s="1"/>
  <c r="L26" i="3" s="1"/>
  <c r="K26" i="3"/>
  <c r="J26" i="3" s="1"/>
  <c r="I26" i="3" s="1"/>
  <c r="H26" i="3"/>
  <c r="G26" i="3"/>
  <c r="F26" i="3"/>
  <c r="N25" i="3"/>
  <c r="Q25" i="3" s="1"/>
  <c r="P25" i="3" s="1"/>
  <c r="O25" i="3" s="1"/>
  <c r="K25" i="3"/>
  <c r="J25" i="3" s="1"/>
  <c r="I25" i="3"/>
  <c r="H25" i="3"/>
  <c r="G25" i="3"/>
  <c r="F25" i="3"/>
  <c r="Q24" i="3"/>
  <c r="P24" i="3" s="1"/>
  <c r="O24" i="3" s="1"/>
  <c r="N24" i="3"/>
  <c r="M24" i="3" s="1"/>
  <c r="L24" i="3" s="1"/>
  <c r="K24" i="3"/>
  <c r="J24" i="3" s="1"/>
  <c r="I24" i="3"/>
  <c r="H24" i="3"/>
  <c r="G24" i="3"/>
  <c r="F24" i="3"/>
  <c r="N23" i="3"/>
  <c r="Q23" i="3" s="1"/>
  <c r="P23" i="3" s="1"/>
  <c r="O23" i="3" s="1"/>
  <c r="K23" i="3"/>
  <c r="J23" i="3" s="1"/>
  <c r="I23" i="3"/>
  <c r="H23" i="3"/>
  <c r="G23" i="3"/>
  <c r="F23" i="3"/>
  <c r="Q22" i="3"/>
  <c r="P22" i="3" s="1"/>
  <c r="O22" i="3" s="1"/>
  <c r="M22" i="3"/>
  <c r="L22" i="3"/>
  <c r="K22" i="3"/>
  <c r="J22" i="3" s="1"/>
  <c r="I22" i="3" s="1"/>
  <c r="H22" i="3"/>
  <c r="G22" i="3" s="1"/>
  <c r="H21" i="3"/>
  <c r="G21" i="3" s="1"/>
  <c r="H20" i="3"/>
  <c r="G20" i="3" s="1"/>
  <c r="H19" i="3"/>
  <c r="G19" i="3" s="1"/>
  <c r="F19" i="3"/>
  <c r="K18" i="3"/>
  <c r="N18" i="3" s="1"/>
  <c r="H18" i="3"/>
  <c r="G18" i="3" s="1"/>
  <c r="F18" i="3"/>
  <c r="H17" i="3"/>
  <c r="K17" i="3" s="1"/>
  <c r="H16" i="3"/>
  <c r="K16" i="3" s="1"/>
  <c r="H15" i="3"/>
  <c r="K15" i="3" s="1"/>
  <c r="N14" i="3"/>
  <c r="M14" i="3" s="1"/>
  <c r="L14" i="3" s="1"/>
  <c r="K14" i="3"/>
  <c r="J14" i="3" s="1"/>
  <c r="I14" i="3" s="1"/>
  <c r="G14" i="3"/>
  <c r="F14" i="3"/>
  <c r="J13" i="3"/>
  <c r="I13" i="3" s="1"/>
  <c r="D13" i="3"/>
  <c r="N15" i="3" l="1"/>
  <c r="J15" i="3"/>
  <c r="I15" i="3" s="1"/>
  <c r="J16" i="3"/>
  <c r="I16" i="3" s="1"/>
  <c r="N16" i="3"/>
  <c r="N17" i="3"/>
  <c r="J17" i="3"/>
  <c r="I17" i="3" s="1"/>
  <c r="Q18" i="3"/>
  <c r="P18" i="3" s="1"/>
  <c r="O18" i="3" s="1"/>
  <c r="M18" i="3"/>
  <c r="L18" i="3" s="1"/>
  <c r="Q27" i="3"/>
  <c r="P27" i="3" s="1"/>
  <c r="O27" i="3" s="1"/>
  <c r="Q33" i="3"/>
  <c r="P33" i="3" s="1"/>
  <c r="O33" i="3" s="1"/>
  <c r="M25" i="3"/>
  <c r="L25" i="3" s="1"/>
  <c r="M31" i="3"/>
  <c r="L31" i="3" s="1"/>
  <c r="K50" i="3"/>
  <c r="G50" i="3"/>
  <c r="K55" i="3"/>
  <c r="G55" i="3"/>
  <c r="Q91" i="3"/>
  <c r="P91" i="3" s="1"/>
  <c r="O91" i="3" s="1"/>
  <c r="G94" i="3"/>
  <c r="F94" i="3"/>
  <c r="N96" i="3"/>
  <c r="J96" i="3"/>
  <c r="I96" i="3" s="1"/>
  <c r="M114" i="3"/>
  <c r="L114" i="3" s="1"/>
  <c r="Q114" i="3"/>
  <c r="P114" i="3" s="1"/>
  <c r="O114" i="3" s="1"/>
  <c r="Q211" i="3"/>
  <c r="P211" i="3" s="1"/>
  <c r="O211" i="3" s="1"/>
  <c r="M211" i="3"/>
  <c r="L211" i="3" s="1"/>
  <c r="J35" i="3"/>
  <c r="I35" i="3" s="1"/>
  <c r="N35" i="3"/>
  <c r="J94" i="3"/>
  <c r="I94" i="3" s="1"/>
  <c r="N94" i="3"/>
  <c r="K103" i="3"/>
  <c r="F103" i="3"/>
  <c r="G103" i="3"/>
  <c r="K106" i="3"/>
  <c r="F106" i="3"/>
  <c r="G106" i="3"/>
  <c r="F115" i="3"/>
  <c r="G115" i="3"/>
  <c r="G153" i="3"/>
  <c r="F153" i="3"/>
  <c r="K153" i="3"/>
  <c r="Q14" i="3"/>
  <c r="K19" i="3"/>
  <c r="F22" i="3"/>
  <c r="M43" i="3"/>
  <c r="L43" i="3" s="1"/>
  <c r="K57" i="3"/>
  <c r="G57" i="3"/>
  <c r="K79" i="3"/>
  <c r="G79" i="3"/>
  <c r="Q89" i="3"/>
  <c r="P89" i="3" s="1"/>
  <c r="O89" i="3" s="1"/>
  <c r="K115" i="3"/>
  <c r="M139" i="3"/>
  <c r="L139" i="3" s="1"/>
  <c r="Q139" i="3"/>
  <c r="P139" i="3" s="1"/>
  <c r="O139" i="3" s="1"/>
  <c r="N63" i="3"/>
  <c r="J63" i="3"/>
  <c r="I63" i="3" s="1"/>
  <c r="F15" i="3"/>
  <c r="F17" i="3"/>
  <c r="K47" i="3"/>
  <c r="G47" i="3"/>
  <c r="K52" i="3"/>
  <c r="G52" i="3"/>
  <c r="G90" i="3"/>
  <c r="F90" i="3"/>
  <c r="N92" i="3"/>
  <c r="J92" i="3"/>
  <c r="I92" i="3" s="1"/>
  <c r="F190" i="3"/>
  <c r="K190" i="3"/>
  <c r="G190" i="3"/>
  <c r="J39" i="3"/>
  <c r="I39" i="3" s="1"/>
  <c r="N39" i="3"/>
  <c r="K45" i="3"/>
  <c r="G45" i="3"/>
  <c r="N66" i="3"/>
  <c r="J66" i="3"/>
  <c r="I66" i="3" s="1"/>
  <c r="K75" i="3"/>
  <c r="G75" i="3"/>
  <c r="F16" i="3"/>
  <c r="G15" i="3"/>
  <c r="G16" i="3"/>
  <c r="G17" i="3"/>
  <c r="J18" i="3"/>
  <c r="I18" i="3" s="1"/>
  <c r="M23" i="3"/>
  <c r="L23" i="3" s="1"/>
  <c r="M29" i="3"/>
  <c r="L29" i="3" s="1"/>
  <c r="J34" i="3"/>
  <c r="I34" i="3" s="1"/>
  <c r="N34" i="3"/>
  <c r="J38" i="3"/>
  <c r="I38" i="3" s="1"/>
  <c r="N38" i="3"/>
  <c r="J42" i="3"/>
  <c r="I42" i="3" s="1"/>
  <c r="N42" i="3"/>
  <c r="K59" i="3"/>
  <c r="G59" i="3"/>
  <c r="J68" i="3"/>
  <c r="I68" i="3" s="1"/>
  <c r="K83" i="3"/>
  <c r="G83" i="3"/>
  <c r="K90" i="3"/>
  <c r="N119" i="3"/>
  <c r="J119" i="3"/>
  <c r="I119" i="3" s="1"/>
  <c r="G173" i="3"/>
  <c r="F173" i="3"/>
  <c r="K173" i="3"/>
  <c r="F21" i="3"/>
  <c r="K49" i="3"/>
  <c r="G49" i="3"/>
  <c r="K54" i="3"/>
  <c r="G54" i="3"/>
  <c r="N62" i="3"/>
  <c r="J62" i="3"/>
  <c r="I62" i="3" s="1"/>
  <c r="N65" i="3"/>
  <c r="J65" i="3"/>
  <c r="I65" i="3" s="1"/>
  <c r="F120" i="3"/>
  <c r="G120" i="3"/>
  <c r="K120" i="3"/>
  <c r="Q134" i="3"/>
  <c r="P134" i="3" s="1"/>
  <c r="O134" i="3" s="1"/>
  <c r="M134" i="3"/>
  <c r="L134" i="3" s="1"/>
  <c r="G13" i="3"/>
  <c r="F13" i="3" s="1"/>
  <c r="N28" i="3"/>
  <c r="J37" i="3"/>
  <c r="I37" i="3" s="1"/>
  <c r="N37" i="3"/>
  <c r="J41" i="3"/>
  <c r="I41" i="3" s="1"/>
  <c r="N41" i="3"/>
  <c r="K56" i="3"/>
  <c r="G56" i="3"/>
  <c r="Q68" i="3"/>
  <c r="P68" i="3" s="1"/>
  <c r="O68" i="3" s="1"/>
  <c r="F121" i="3"/>
  <c r="G121" i="3"/>
  <c r="K121" i="3"/>
  <c r="K131" i="3"/>
  <c r="G131" i="3"/>
  <c r="F131" i="3"/>
  <c r="K44" i="3"/>
  <c r="G44" i="3"/>
  <c r="G229" i="3"/>
  <c r="F229" i="3"/>
  <c r="F20" i="3"/>
  <c r="K21" i="3"/>
  <c r="K46" i="3"/>
  <c r="G46" i="3"/>
  <c r="F71" i="3"/>
  <c r="G169" i="3"/>
  <c r="F169" i="3"/>
  <c r="K169" i="3"/>
  <c r="K58" i="3"/>
  <c r="G58" i="3"/>
  <c r="N64" i="3"/>
  <c r="J64" i="3"/>
  <c r="I64" i="3" s="1"/>
  <c r="N67" i="3"/>
  <c r="J67" i="3"/>
  <c r="I67" i="3" s="1"/>
  <c r="G98" i="3"/>
  <c r="F98" i="3"/>
  <c r="N100" i="3"/>
  <c r="J100" i="3"/>
  <c r="I100" i="3" s="1"/>
  <c r="J36" i="3"/>
  <c r="I36" i="3" s="1"/>
  <c r="N36" i="3"/>
  <c r="J40" i="3"/>
  <c r="I40" i="3" s="1"/>
  <c r="N40" i="3"/>
  <c r="K48" i="3"/>
  <c r="G48" i="3"/>
  <c r="K53" i="3"/>
  <c r="G53" i="3"/>
  <c r="K71" i="3"/>
  <c r="K98" i="3"/>
  <c r="K105" i="3"/>
  <c r="F105" i="3"/>
  <c r="G105" i="3"/>
  <c r="K20" i="3"/>
  <c r="M51" i="3"/>
  <c r="L51" i="3" s="1"/>
  <c r="Q51" i="3"/>
  <c r="P51" i="3" s="1"/>
  <c r="O51" i="3" s="1"/>
  <c r="K60" i="3"/>
  <c r="G60" i="3"/>
  <c r="M125" i="3"/>
  <c r="L125" i="3" s="1"/>
  <c r="Q125" i="3"/>
  <c r="P125" i="3" s="1"/>
  <c r="O125" i="3" s="1"/>
  <c r="G77" i="3"/>
  <c r="F114" i="3"/>
  <c r="G114" i="3"/>
  <c r="M128" i="3"/>
  <c r="L128" i="3" s="1"/>
  <c r="K135" i="3"/>
  <c r="G135" i="3"/>
  <c r="F135" i="3"/>
  <c r="N184" i="3"/>
  <c r="J184" i="3"/>
  <c r="I184" i="3" s="1"/>
  <c r="K104" i="3"/>
  <c r="F104" i="3"/>
  <c r="K107" i="3"/>
  <c r="F107" i="3"/>
  <c r="Q126" i="3"/>
  <c r="P126" i="3" s="1"/>
  <c r="O126" i="3" s="1"/>
  <c r="M126" i="3"/>
  <c r="L126" i="3" s="1"/>
  <c r="G129" i="3"/>
  <c r="F129" i="3"/>
  <c r="N132" i="3"/>
  <c r="J132" i="3"/>
  <c r="I132" i="3" s="1"/>
  <c r="K144" i="3"/>
  <c r="G144" i="3"/>
  <c r="F144" i="3"/>
  <c r="K69" i="3"/>
  <c r="J114" i="3"/>
  <c r="I114" i="3" s="1"/>
  <c r="Q118" i="3"/>
  <c r="P118" i="3" s="1"/>
  <c r="O118" i="3" s="1"/>
  <c r="K129" i="3"/>
  <c r="K109" i="3"/>
  <c r="G109" i="3"/>
  <c r="F109" i="3"/>
  <c r="Q110" i="3"/>
  <c r="P110" i="3" s="1"/>
  <c r="O110" i="3" s="1"/>
  <c r="K213" i="3"/>
  <c r="F213" i="3"/>
  <c r="N136" i="3"/>
  <c r="J136" i="3"/>
  <c r="I136" i="3" s="1"/>
  <c r="Q148" i="3"/>
  <c r="P148" i="3" s="1"/>
  <c r="O148" i="3" s="1"/>
  <c r="M148" i="3"/>
  <c r="L148" i="3" s="1"/>
  <c r="N154" i="3"/>
  <c r="J154" i="3"/>
  <c r="I154" i="3" s="1"/>
  <c r="K164" i="3"/>
  <c r="F164" i="3"/>
  <c r="G164" i="3"/>
  <c r="N127" i="3"/>
  <c r="J127" i="3"/>
  <c r="I127" i="3" s="1"/>
  <c r="Q133" i="3"/>
  <c r="P133" i="3" s="1"/>
  <c r="O133" i="3" s="1"/>
  <c r="M133" i="3"/>
  <c r="L133" i="3" s="1"/>
  <c r="F182" i="3"/>
  <c r="K182" i="3"/>
  <c r="G182" i="3"/>
  <c r="Q192" i="3"/>
  <c r="P192" i="3" s="1"/>
  <c r="O192" i="3" s="1"/>
  <c r="M192" i="3"/>
  <c r="L192" i="3" s="1"/>
  <c r="K202" i="3"/>
  <c r="F202" i="3"/>
  <c r="M76" i="3"/>
  <c r="L76" i="3" s="1"/>
  <c r="M80" i="3"/>
  <c r="L80" i="3" s="1"/>
  <c r="M84" i="3"/>
  <c r="L84" i="3" s="1"/>
  <c r="K108" i="3"/>
  <c r="G108" i="3"/>
  <c r="F108" i="3"/>
  <c r="N130" i="3"/>
  <c r="J137" i="3"/>
  <c r="I137" i="3" s="1"/>
  <c r="G170" i="3"/>
  <c r="F170" i="3"/>
  <c r="Q137" i="3"/>
  <c r="P137" i="3" s="1"/>
  <c r="O137" i="3" s="1"/>
  <c r="M137" i="3"/>
  <c r="L137" i="3" s="1"/>
  <c r="K146" i="3"/>
  <c r="F146" i="3"/>
  <c r="N170" i="3"/>
  <c r="J170" i="3"/>
  <c r="I170" i="3" s="1"/>
  <c r="N183" i="3"/>
  <c r="M183" i="3" s="1"/>
  <c r="J183" i="3"/>
  <c r="I183" i="3" s="1"/>
  <c r="K198" i="3"/>
  <c r="F198" i="3"/>
  <c r="G198" i="3"/>
  <c r="G225" i="3"/>
  <c r="F225" i="3"/>
  <c r="K225" i="3"/>
  <c r="K113" i="3"/>
  <c r="K199" i="3"/>
  <c r="F199" i="3"/>
  <c r="G199" i="3"/>
  <c r="K162" i="3"/>
  <c r="F162" i="3"/>
  <c r="N166" i="3"/>
  <c r="J166" i="3"/>
  <c r="I166" i="3" s="1"/>
  <c r="G186" i="3"/>
  <c r="K186" i="3"/>
  <c r="G191" i="3"/>
  <c r="F191" i="3"/>
  <c r="J193" i="3"/>
  <c r="I193" i="3" s="1"/>
  <c r="N193" i="3"/>
  <c r="K143" i="3"/>
  <c r="F143" i="3"/>
  <c r="K160" i="3"/>
  <c r="F160" i="3"/>
  <c r="G160" i="3"/>
  <c r="K191" i="3"/>
  <c r="K203" i="3"/>
  <c r="F203" i="3"/>
  <c r="G203" i="3"/>
  <c r="K214" i="3"/>
  <c r="G214" i="3"/>
  <c r="F214" i="3"/>
  <c r="G152" i="3"/>
  <c r="K152" i="3"/>
  <c r="F152" i="3"/>
  <c r="K158" i="3"/>
  <c r="F158" i="3"/>
  <c r="Q188" i="3"/>
  <c r="P188" i="3" s="1"/>
  <c r="O188" i="3" s="1"/>
  <c r="M188" i="3"/>
  <c r="L188" i="3" s="1"/>
  <c r="K206" i="3"/>
  <c r="F206" i="3"/>
  <c r="N222" i="3"/>
  <c r="J222" i="3"/>
  <c r="I222" i="3" s="1"/>
  <c r="I227" i="3"/>
  <c r="J227" i="3"/>
  <c r="J112" i="3"/>
  <c r="I112" i="3" s="1"/>
  <c r="J118" i="3"/>
  <c r="I118" i="3" s="1"/>
  <c r="F130" i="3"/>
  <c r="F134" i="3"/>
  <c r="J139" i="3"/>
  <c r="I139" i="3" s="1"/>
  <c r="Q171" i="3"/>
  <c r="P171" i="3" s="1"/>
  <c r="O171" i="3" s="1"/>
  <c r="M171" i="3"/>
  <c r="L171" i="3" s="1"/>
  <c r="G174" i="3"/>
  <c r="F174" i="3"/>
  <c r="F194" i="3"/>
  <c r="K194" i="3"/>
  <c r="K207" i="3"/>
  <c r="F207" i="3"/>
  <c r="G207" i="3"/>
  <c r="G210" i="3"/>
  <c r="G116" i="3"/>
  <c r="J124" i="3"/>
  <c r="I124" i="3" s="1"/>
  <c r="K147" i="3"/>
  <c r="F147" i="3"/>
  <c r="M156" i="3"/>
  <c r="L156" i="3" s="1"/>
  <c r="K165" i="3"/>
  <c r="F165" i="3"/>
  <c r="G165" i="3"/>
  <c r="N174" i="3"/>
  <c r="J174" i="3"/>
  <c r="I174" i="3" s="1"/>
  <c r="N180" i="3"/>
  <c r="J180" i="3"/>
  <c r="I180" i="3" s="1"/>
  <c r="M219" i="3"/>
  <c r="L219" i="3" s="1"/>
  <c r="G172" i="3"/>
  <c r="F172" i="3"/>
  <c r="K172" i="3"/>
  <c r="J178" i="3"/>
  <c r="I178" i="3" s="1"/>
  <c r="N178" i="3"/>
  <c r="J189" i="3"/>
  <c r="I189" i="3" s="1"/>
  <c r="N189" i="3"/>
  <c r="G195" i="3"/>
  <c r="F195" i="3"/>
  <c r="K111" i="3"/>
  <c r="K117" i="3"/>
  <c r="Q140" i="3"/>
  <c r="P140" i="3" s="1"/>
  <c r="O140" i="3" s="1"/>
  <c r="K161" i="3"/>
  <c r="F161" i="3"/>
  <c r="G161" i="3"/>
  <c r="M167" i="3"/>
  <c r="L167" i="3" s="1"/>
  <c r="N176" i="3"/>
  <c r="K195" i="3"/>
  <c r="K217" i="3"/>
  <c r="F217" i="3"/>
  <c r="K116" i="3"/>
  <c r="N142" i="3"/>
  <c r="K157" i="3"/>
  <c r="F157" i="3"/>
  <c r="G157" i="3"/>
  <c r="G168" i="3"/>
  <c r="F168" i="3"/>
  <c r="K168" i="3"/>
  <c r="M215" i="3"/>
  <c r="L215" i="3" s="1"/>
  <c r="K218" i="3"/>
  <c r="G218" i="3"/>
  <c r="F218" i="3"/>
  <c r="I228" i="3"/>
  <c r="K197" i="3"/>
  <c r="F197" i="3"/>
  <c r="K201" i="3"/>
  <c r="F201" i="3"/>
  <c r="K205" i="3"/>
  <c r="F205" i="3"/>
  <c r="K209" i="3"/>
  <c r="F209" i="3"/>
  <c r="J228" i="3"/>
  <c r="G140" i="3"/>
  <c r="G145" i="3"/>
  <c r="G149" i="3"/>
  <c r="G180" i="3"/>
  <c r="F184" i="3"/>
  <c r="G211" i="3"/>
  <c r="K224" i="3"/>
  <c r="K181" i="3"/>
  <c r="K185" i="3"/>
  <c r="K200" i="3"/>
  <c r="F200" i="3"/>
  <c r="K204" i="3"/>
  <c r="F204" i="3"/>
  <c r="K208" i="3"/>
  <c r="F208" i="3"/>
  <c r="M212" i="3"/>
  <c r="L212" i="3" s="1"/>
  <c r="M216" i="3"/>
  <c r="L216" i="3" s="1"/>
  <c r="M220" i="3"/>
  <c r="L220" i="3" s="1"/>
  <c r="F233" i="3"/>
  <c r="N145" i="3"/>
  <c r="N149" i="3"/>
  <c r="K159" i="3"/>
  <c r="F159" i="3"/>
  <c r="K163" i="3"/>
  <c r="F163" i="3"/>
  <c r="G167" i="3"/>
  <c r="F167" i="3"/>
  <c r="G171" i="3"/>
  <c r="F171" i="3"/>
  <c r="N201" i="3" l="1"/>
  <c r="J201" i="3"/>
  <c r="I201" i="3" s="1"/>
  <c r="J58" i="3"/>
  <c r="I58" i="3" s="1"/>
  <c r="N58" i="3"/>
  <c r="N113" i="3"/>
  <c r="J113" i="3"/>
  <c r="I113" i="3" s="1"/>
  <c r="J146" i="3"/>
  <c r="I146" i="3" s="1"/>
  <c r="N146" i="3"/>
  <c r="J135" i="3"/>
  <c r="I135" i="3" s="1"/>
  <c r="N135" i="3"/>
  <c r="J20" i="3"/>
  <c r="I20" i="3" s="1"/>
  <c r="N20" i="3"/>
  <c r="Q36" i="3"/>
  <c r="P36" i="3" s="1"/>
  <c r="O36" i="3" s="1"/>
  <c r="M36" i="3"/>
  <c r="L36" i="3" s="1"/>
  <c r="J169" i="3"/>
  <c r="I169" i="3" s="1"/>
  <c r="N169" i="3"/>
  <c r="N83" i="3"/>
  <c r="J83" i="3"/>
  <c r="I83" i="3" s="1"/>
  <c r="J106" i="3"/>
  <c r="I106" i="3" s="1"/>
  <c r="N106" i="3"/>
  <c r="N47" i="3"/>
  <c r="J47" i="3"/>
  <c r="I47" i="3" s="1"/>
  <c r="N225" i="3"/>
  <c r="J225" i="3"/>
  <c r="I225" i="3" s="1"/>
  <c r="Q28" i="3"/>
  <c r="P28" i="3" s="1"/>
  <c r="O28" i="3" s="1"/>
  <c r="M28" i="3"/>
  <c r="L28" i="3" s="1"/>
  <c r="N54" i="3"/>
  <c r="J54" i="3"/>
  <c r="I54" i="3" s="1"/>
  <c r="Q96" i="3"/>
  <c r="P96" i="3" s="1"/>
  <c r="O96" i="3" s="1"/>
  <c r="M96" i="3"/>
  <c r="L96" i="3" s="1"/>
  <c r="N44" i="3"/>
  <c r="J44" i="3"/>
  <c r="I44" i="3" s="1"/>
  <c r="M228" i="3"/>
  <c r="L228" i="3"/>
  <c r="Q176" i="3"/>
  <c r="P176" i="3" s="1"/>
  <c r="O176" i="3" s="1"/>
  <c r="M176" i="3"/>
  <c r="L176" i="3" s="1"/>
  <c r="M222" i="3"/>
  <c r="L222" i="3" s="1"/>
  <c r="Q222" i="3"/>
  <c r="P222" i="3" s="1"/>
  <c r="O222" i="3" s="1"/>
  <c r="J200" i="3"/>
  <c r="I200" i="3" s="1"/>
  <c r="N200" i="3"/>
  <c r="N202" i="3"/>
  <c r="J202" i="3"/>
  <c r="I202" i="3" s="1"/>
  <c r="N164" i="3"/>
  <c r="J164" i="3"/>
  <c r="I164" i="3" s="1"/>
  <c r="J109" i="3"/>
  <c r="I109" i="3" s="1"/>
  <c r="N109" i="3"/>
  <c r="Q128" i="3"/>
  <c r="P128" i="3" s="1"/>
  <c r="O128" i="3" s="1"/>
  <c r="J131" i="3"/>
  <c r="I131" i="3" s="1"/>
  <c r="N131" i="3"/>
  <c r="J190" i="3"/>
  <c r="I190" i="3" s="1"/>
  <c r="N190" i="3"/>
  <c r="J19" i="3"/>
  <c r="I19" i="3" s="1"/>
  <c r="N19" i="3"/>
  <c r="N198" i="3"/>
  <c r="J198" i="3"/>
  <c r="I198" i="3" s="1"/>
  <c r="Q189" i="3"/>
  <c r="P189" i="3" s="1"/>
  <c r="O189" i="3" s="1"/>
  <c r="M189" i="3"/>
  <c r="L189" i="3" s="1"/>
  <c r="Q193" i="3"/>
  <c r="P193" i="3" s="1"/>
  <c r="O193" i="3" s="1"/>
  <c r="M193" i="3"/>
  <c r="L193" i="3" s="1"/>
  <c r="Q39" i="3"/>
  <c r="P39" i="3" s="1"/>
  <c r="O39" i="3" s="1"/>
  <c r="M39" i="3"/>
  <c r="L39" i="3" s="1"/>
  <c r="N163" i="3"/>
  <c r="J163" i="3"/>
  <c r="I163" i="3" s="1"/>
  <c r="J195" i="3"/>
  <c r="I195" i="3" s="1"/>
  <c r="N195" i="3"/>
  <c r="J165" i="3"/>
  <c r="I165" i="3" s="1"/>
  <c r="N165" i="3"/>
  <c r="N159" i="3"/>
  <c r="J159" i="3"/>
  <c r="I159" i="3" s="1"/>
  <c r="Q149" i="3"/>
  <c r="P149" i="3" s="1"/>
  <c r="O149" i="3" s="1"/>
  <c r="M149" i="3"/>
  <c r="L149" i="3" s="1"/>
  <c r="N185" i="3"/>
  <c r="J185" i="3"/>
  <c r="I185" i="3" s="1"/>
  <c r="N172" i="3"/>
  <c r="J172" i="3"/>
  <c r="I172" i="3" s="1"/>
  <c r="N206" i="3"/>
  <c r="J206" i="3"/>
  <c r="I206" i="3" s="1"/>
  <c r="N186" i="3"/>
  <c r="J186" i="3"/>
  <c r="I186" i="3" s="1"/>
  <c r="J129" i="3"/>
  <c r="I129" i="3" s="1"/>
  <c r="N129" i="3"/>
  <c r="J105" i="3"/>
  <c r="I105" i="3" s="1"/>
  <c r="N105" i="3"/>
  <c r="Q100" i="3"/>
  <c r="P100" i="3" s="1"/>
  <c r="O100" i="3" s="1"/>
  <c r="M100" i="3"/>
  <c r="L100" i="3" s="1"/>
  <c r="N121" i="3"/>
  <c r="J121" i="3"/>
  <c r="I121" i="3" s="1"/>
  <c r="N49" i="3"/>
  <c r="J49" i="3"/>
  <c r="I49" i="3" s="1"/>
  <c r="N59" i="3"/>
  <c r="J59" i="3"/>
  <c r="I59" i="3" s="1"/>
  <c r="Q63" i="3"/>
  <c r="P63" i="3" s="1"/>
  <c r="O63" i="3" s="1"/>
  <c r="M63" i="3"/>
  <c r="L63" i="3" s="1"/>
  <c r="P14" i="3"/>
  <c r="O14" i="3" s="1"/>
  <c r="J103" i="3"/>
  <c r="I103" i="3" s="1"/>
  <c r="N103" i="3"/>
  <c r="J194" i="3"/>
  <c r="I194" i="3" s="1"/>
  <c r="N194" i="3"/>
  <c r="N199" i="3"/>
  <c r="J199" i="3"/>
  <c r="I199" i="3" s="1"/>
  <c r="Q132" i="3"/>
  <c r="P132" i="3" s="1"/>
  <c r="O132" i="3" s="1"/>
  <c r="M132" i="3"/>
  <c r="L132" i="3" s="1"/>
  <c r="M37" i="3"/>
  <c r="L37" i="3" s="1"/>
  <c r="Q37" i="3"/>
  <c r="P37" i="3" s="1"/>
  <c r="O37" i="3" s="1"/>
  <c r="J204" i="3"/>
  <c r="I204" i="3" s="1"/>
  <c r="N204" i="3"/>
  <c r="N218" i="3"/>
  <c r="J218" i="3"/>
  <c r="I218" i="3" s="1"/>
  <c r="Q178" i="3"/>
  <c r="P178" i="3" s="1"/>
  <c r="O178" i="3" s="1"/>
  <c r="M178" i="3"/>
  <c r="L178" i="3" s="1"/>
  <c r="N214" i="3"/>
  <c r="J214" i="3"/>
  <c r="I214" i="3" s="1"/>
  <c r="N168" i="3"/>
  <c r="J168" i="3"/>
  <c r="I168" i="3" s="1"/>
  <c r="N205" i="3"/>
  <c r="J205" i="3"/>
  <c r="I205" i="3" s="1"/>
  <c r="N203" i="3"/>
  <c r="J203" i="3"/>
  <c r="I203" i="3" s="1"/>
  <c r="M154" i="3"/>
  <c r="L154" i="3" s="1"/>
  <c r="Q154" i="3"/>
  <c r="P154" i="3" s="1"/>
  <c r="O154" i="3" s="1"/>
  <c r="J98" i="3"/>
  <c r="I98" i="3" s="1"/>
  <c r="N98" i="3"/>
  <c r="Q42" i="3"/>
  <c r="P42" i="3" s="1"/>
  <c r="O42" i="3" s="1"/>
  <c r="M42" i="3"/>
  <c r="L42" i="3" s="1"/>
  <c r="Q94" i="3"/>
  <c r="P94" i="3" s="1"/>
  <c r="O94" i="3" s="1"/>
  <c r="M94" i="3"/>
  <c r="L94" i="3" s="1"/>
  <c r="J217" i="3"/>
  <c r="I217" i="3" s="1"/>
  <c r="N217" i="3"/>
  <c r="M127" i="3"/>
  <c r="L127" i="3" s="1"/>
  <c r="Q127" i="3"/>
  <c r="P127" i="3" s="1"/>
  <c r="O127" i="3" s="1"/>
  <c r="Q62" i="3"/>
  <c r="P62" i="3" s="1"/>
  <c r="O62" i="3" s="1"/>
  <c r="M62" i="3"/>
  <c r="L62" i="3" s="1"/>
  <c r="N57" i="3"/>
  <c r="J57" i="3"/>
  <c r="I57" i="3" s="1"/>
  <c r="N209" i="3"/>
  <c r="J209" i="3"/>
  <c r="I209" i="3" s="1"/>
  <c r="M145" i="3"/>
  <c r="L145" i="3" s="1"/>
  <c r="Q145" i="3"/>
  <c r="P145" i="3" s="1"/>
  <c r="O145" i="3" s="1"/>
  <c r="J181" i="3"/>
  <c r="I181" i="3" s="1"/>
  <c r="N181" i="3"/>
  <c r="J147" i="3"/>
  <c r="I147" i="3" s="1"/>
  <c r="N147" i="3"/>
  <c r="N224" i="3"/>
  <c r="J224" i="3"/>
  <c r="I224" i="3" s="1"/>
  <c r="J161" i="3"/>
  <c r="I161" i="3" s="1"/>
  <c r="N161" i="3"/>
  <c r="J191" i="3"/>
  <c r="I191" i="3" s="1"/>
  <c r="N191" i="3"/>
  <c r="J107" i="3"/>
  <c r="I107" i="3" s="1"/>
  <c r="N107" i="3"/>
  <c r="N71" i="3"/>
  <c r="J71" i="3"/>
  <c r="I71" i="3" s="1"/>
  <c r="J46" i="3"/>
  <c r="I46" i="3" s="1"/>
  <c r="N46" i="3"/>
  <c r="N120" i="3"/>
  <c r="J120" i="3"/>
  <c r="I120" i="3" s="1"/>
  <c r="J173" i="3"/>
  <c r="I173" i="3" s="1"/>
  <c r="N173" i="3"/>
  <c r="Q92" i="3"/>
  <c r="P92" i="3" s="1"/>
  <c r="O92" i="3" s="1"/>
  <c r="M92" i="3"/>
  <c r="L92" i="3" s="1"/>
  <c r="N153" i="3"/>
  <c r="J153" i="3"/>
  <c r="I153" i="3" s="1"/>
  <c r="Q130" i="3"/>
  <c r="P130" i="3" s="1"/>
  <c r="O130" i="3" s="1"/>
  <c r="M130" i="3"/>
  <c r="L130" i="3" s="1"/>
  <c r="N69" i="3"/>
  <c r="J69" i="3"/>
  <c r="I69" i="3" s="1"/>
  <c r="Q38" i="3"/>
  <c r="P38" i="3" s="1"/>
  <c r="O38" i="3" s="1"/>
  <c r="M38" i="3"/>
  <c r="L38" i="3" s="1"/>
  <c r="N75" i="3"/>
  <c r="J75" i="3"/>
  <c r="I75" i="3" s="1"/>
  <c r="N115" i="3"/>
  <c r="J115" i="3"/>
  <c r="I115" i="3" s="1"/>
  <c r="Q35" i="3"/>
  <c r="P35" i="3" s="1"/>
  <c r="O35" i="3" s="1"/>
  <c r="M35" i="3"/>
  <c r="L35" i="3" s="1"/>
  <c r="N55" i="3"/>
  <c r="J55" i="3"/>
  <c r="I55" i="3" s="1"/>
  <c r="M17" i="3"/>
  <c r="L17" i="3" s="1"/>
  <c r="Q17" i="3"/>
  <c r="P17" i="3" s="1"/>
  <c r="O17" i="3" s="1"/>
  <c r="J157" i="3"/>
  <c r="I157" i="3" s="1"/>
  <c r="N157" i="3"/>
  <c r="N117" i="3"/>
  <c r="J117" i="3"/>
  <c r="I117" i="3" s="1"/>
  <c r="N158" i="3"/>
  <c r="J158" i="3"/>
  <c r="I158" i="3" s="1"/>
  <c r="J104" i="3"/>
  <c r="I104" i="3" s="1"/>
  <c r="N104" i="3"/>
  <c r="J53" i="3"/>
  <c r="I53" i="3" s="1"/>
  <c r="N53" i="3"/>
  <c r="M67" i="3"/>
  <c r="L67" i="3" s="1"/>
  <c r="Q67" i="3"/>
  <c r="P67" i="3" s="1"/>
  <c r="O67" i="3" s="1"/>
  <c r="M16" i="3"/>
  <c r="L16" i="3" s="1"/>
  <c r="Q16" i="3"/>
  <c r="P16" i="3" s="1"/>
  <c r="O16" i="3" s="1"/>
  <c r="J21" i="3"/>
  <c r="I21" i="3" s="1"/>
  <c r="N21" i="3"/>
  <c r="M142" i="3"/>
  <c r="L142" i="3" s="1"/>
  <c r="Q142" i="3"/>
  <c r="P142" i="3" s="1"/>
  <c r="O142" i="3" s="1"/>
  <c r="M180" i="3"/>
  <c r="L180" i="3" s="1"/>
  <c r="Q180" i="3"/>
  <c r="P180" i="3" s="1"/>
  <c r="O180" i="3" s="1"/>
  <c r="Q136" i="3"/>
  <c r="P136" i="3" s="1"/>
  <c r="O136" i="3" s="1"/>
  <c r="M136" i="3"/>
  <c r="L136" i="3" s="1"/>
  <c r="N56" i="3"/>
  <c r="J56" i="3"/>
  <c r="I56" i="3" s="1"/>
  <c r="Q66" i="3"/>
  <c r="P66" i="3" s="1"/>
  <c r="O66" i="3" s="1"/>
  <c r="M66" i="3"/>
  <c r="L66" i="3" s="1"/>
  <c r="N50" i="3"/>
  <c r="J50" i="3"/>
  <c r="I50" i="3" s="1"/>
  <c r="N116" i="3"/>
  <c r="J116" i="3"/>
  <c r="I116" i="3" s="1"/>
  <c r="N152" i="3"/>
  <c r="J152" i="3"/>
  <c r="I152" i="3" s="1"/>
  <c r="N108" i="3"/>
  <c r="J108" i="3"/>
  <c r="I108" i="3" s="1"/>
  <c r="J144" i="3"/>
  <c r="I144" i="3" s="1"/>
  <c r="N144" i="3"/>
  <c r="M184" i="3"/>
  <c r="L184" i="3" s="1"/>
  <c r="Q184" i="3"/>
  <c r="P184" i="3" s="1"/>
  <c r="O184" i="3" s="1"/>
  <c r="N60" i="3"/>
  <c r="J60" i="3"/>
  <c r="I60" i="3" s="1"/>
  <c r="N48" i="3"/>
  <c r="J48" i="3"/>
  <c r="I48" i="3" s="1"/>
  <c r="M64" i="3"/>
  <c r="L64" i="3" s="1"/>
  <c r="Q64" i="3"/>
  <c r="P64" i="3" s="1"/>
  <c r="O64" i="3" s="1"/>
  <c r="I229" i="3"/>
  <c r="J229" i="3"/>
  <c r="Q41" i="3"/>
  <c r="P41" i="3" s="1"/>
  <c r="O41" i="3" s="1"/>
  <c r="M41" i="3"/>
  <c r="L41" i="3" s="1"/>
  <c r="Q65" i="3"/>
  <c r="P65" i="3" s="1"/>
  <c r="O65" i="3" s="1"/>
  <c r="M65" i="3"/>
  <c r="L65" i="3" s="1"/>
  <c r="M119" i="3"/>
  <c r="L119" i="3" s="1"/>
  <c r="Q119" i="3"/>
  <c r="P119" i="3" s="1"/>
  <c r="O119" i="3" s="1"/>
  <c r="N52" i="3"/>
  <c r="J52" i="3"/>
  <c r="I52" i="3" s="1"/>
  <c r="N79" i="3"/>
  <c r="J79" i="3"/>
  <c r="I79" i="3" s="1"/>
  <c r="M166" i="3"/>
  <c r="L166" i="3" s="1"/>
  <c r="Q166" i="3"/>
  <c r="P166" i="3" s="1"/>
  <c r="O166" i="3" s="1"/>
  <c r="J182" i="3"/>
  <c r="I182" i="3" s="1"/>
  <c r="N182" i="3"/>
  <c r="N197" i="3"/>
  <c r="J197" i="3"/>
  <c r="I197" i="3" s="1"/>
  <c r="N111" i="3"/>
  <c r="J111" i="3"/>
  <c r="I111" i="3" s="1"/>
  <c r="N160" i="3"/>
  <c r="J160" i="3"/>
  <c r="I160" i="3" s="1"/>
  <c r="N162" i="3"/>
  <c r="J162" i="3"/>
  <c r="I162" i="3" s="1"/>
  <c r="Q183" i="3"/>
  <c r="P183" i="3" s="1"/>
  <c r="O183" i="3" s="1"/>
  <c r="L183" i="3"/>
  <c r="Q34" i="3"/>
  <c r="P34" i="3" s="1"/>
  <c r="O34" i="3" s="1"/>
  <c r="M34" i="3"/>
  <c r="L34" i="3" s="1"/>
  <c r="J208" i="3"/>
  <c r="I208" i="3" s="1"/>
  <c r="N208" i="3"/>
  <c r="M174" i="3"/>
  <c r="L174" i="3" s="1"/>
  <c r="Q174" i="3"/>
  <c r="P174" i="3" s="1"/>
  <c r="O174" i="3" s="1"/>
  <c r="N207" i="3"/>
  <c r="J207" i="3"/>
  <c r="I207" i="3" s="1"/>
  <c r="L227" i="3"/>
  <c r="M227" i="3"/>
  <c r="J143" i="3"/>
  <c r="I143" i="3" s="1"/>
  <c r="N143" i="3"/>
  <c r="M170" i="3"/>
  <c r="L170" i="3" s="1"/>
  <c r="Q170" i="3"/>
  <c r="P170" i="3" s="1"/>
  <c r="O170" i="3" s="1"/>
  <c r="J213" i="3"/>
  <c r="I213" i="3" s="1"/>
  <c r="N213" i="3"/>
  <c r="Q40" i="3"/>
  <c r="P40" i="3" s="1"/>
  <c r="O40" i="3" s="1"/>
  <c r="M40" i="3"/>
  <c r="L40" i="3" s="1"/>
  <c r="J90" i="3"/>
  <c r="I90" i="3" s="1"/>
  <c r="N90" i="3"/>
  <c r="N45" i="3"/>
  <c r="J45" i="3"/>
  <c r="I45" i="3" s="1"/>
  <c r="M15" i="3"/>
  <c r="L15" i="3" s="1"/>
  <c r="Q15" i="3"/>
  <c r="P15" i="3" s="1"/>
  <c r="O15" i="3" s="1"/>
  <c r="Q157" i="3" l="1"/>
  <c r="P157" i="3" s="1"/>
  <c r="O157" i="3" s="1"/>
  <c r="M157" i="3"/>
  <c r="L157" i="3" s="1"/>
  <c r="M103" i="3"/>
  <c r="L103" i="3" s="1"/>
  <c r="Q103" i="3"/>
  <c r="P103" i="3" s="1"/>
  <c r="O103" i="3" s="1"/>
  <c r="Q131" i="3"/>
  <c r="P131" i="3" s="1"/>
  <c r="O131" i="3" s="1"/>
  <c r="M131" i="3"/>
  <c r="L131" i="3" s="1"/>
  <c r="Q201" i="3"/>
  <c r="P201" i="3" s="1"/>
  <c r="O201" i="3" s="1"/>
  <c r="M201" i="3"/>
  <c r="L201" i="3" s="1"/>
  <c r="Q197" i="3"/>
  <c r="P197" i="3" s="1"/>
  <c r="O197" i="3" s="1"/>
  <c r="M197" i="3"/>
  <c r="L197" i="3" s="1"/>
  <c r="M120" i="3"/>
  <c r="L120" i="3" s="1"/>
  <c r="Q120" i="3"/>
  <c r="P120" i="3" s="1"/>
  <c r="O120" i="3" s="1"/>
  <c r="M224" i="3"/>
  <c r="L224" i="3" s="1"/>
  <c r="Q224" i="3"/>
  <c r="P224" i="3" s="1"/>
  <c r="O224" i="3" s="1"/>
  <c r="Q218" i="3"/>
  <c r="P218" i="3" s="1"/>
  <c r="O218" i="3" s="1"/>
  <c r="M218" i="3"/>
  <c r="L218" i="3" s="1"/>
  <c r="M185" i="3"/>
  <c r="L185" i="3" s="1"/>
  <c r="Q185" i="3"/>
  <c r="P185" i="3" s="1"/>
  <c r="O185" i="3" s="1"/>
  <c r="Q20" i="3"/>
  <c r="P20" i="3" s="1"/>
  <c r="O20" i="3" s="1"/>
  <c r="M20" i="3"/>
  <c r="L20" i="3" s="1"/>
  <c r="Q144" i="3"/>
  <c r="P144" i="3" s="1"/>
  <c r="O144" i="3" s="1"/>
  <c r="M144" i="3"/>
  <c r="L144" i="3" s="1"/>
  <c r="Q147" i="3"/>
  <c r="P147" i="3" s="1"/>
  <c r="O147" i="3" s="1"/>
  <c r="M147" i="3"/>
  <c r="L147" i="3" s="1"/>
  <c r="M225" i="3"/>
  <c r="L225" i="3" s="1"/>
  <c r="Q225" i="3"/>
  <c r="P225" i="3" s="1"/>
  <c r="O225" i="3" s="1"/>
  <c r="Q143" i="3"/>
  <c r="P143" i="3" s="1"/>
  <c r="O143" i="3" s="1"/>
  <c r="M143" i="3"/>
  <c r="L143" i="3" s="1"/>
  <c r="M229" i="3"/>
  <c r="L229" i="3"/>
  <c r="M53" i="3"/>
  <c r="L53" i="3" s="1"/>
  <c r="Q53" i="3"/>
  <c r="P53" i="3" s="1"/>
  <c r="O53" i="3" s="1"/>
  <c r="M181" i="3"/>
  <c r="L181" i="3" s="1"/>
  <c r="Q181" i="3"/>
  <c r="P181" i="3" s="1"/>
  <c r="O181" i="3" s="1"/>
  <c r="Q217" i="3"/>
  <c r="P217" i="3" s="1"/>
  <c r="O217" i="3" s="1"/>
  <c r="M217" i="3"/>
  <c r="L217" i="3" s="1"/>
  <c r="M129" i="3"/>
  <c r="L129" i="3" s="1"/>
  <c r="Q129" i="3"/>
  <c r="P129" i="3" s="1"/>
  <c r="O129" i="3" s="1"/>
  <c r="P228" i="3"/>
  <c r="O228" i="3"/>
  <c r="Q47" i="3"/>
  <c r="P47" i="3" s="1"/>
  <c r="O47" i="3" s="1"/>
  <c r="M47" i="3"/>
  <c r="L47" i="3" s="1"/>
  <c r="Q204" i="3"/>
  <c r="P204" i="3" s="1"/>
  <c r="O204" i="3" s="1"/>
  <c r="M204" i="3"/>
  <c r="L204" i="3" s="1"/>
  <c r="M56" i="3"/>
  <c r="L56" i="3" s="1"/>
  <c r="Q56" i="3"/>
  <c r="P56" i="3" s="1"/>
  <c r="O56" i="3" s="1"/>
  <c r="M69" i="3"/>
  <c r="L69" i="3" s="1"/>
  <c r="Q69" i="3"/>
  <c r="P69" i="3" s="1"/>
  <c r="O69" i="3" s="1"/>
  <c r="Q203" i="3"/>
  <c r="P203" i="3" s="1"/>
  <c r="O203" i="3" s="1"/>
  <c r="M203" i="3"/>
  <c r="L203" i="3" s="1"/>
  <c r="M109" i="3"/>
  <c r="L109" i="3" s="1"/>
  <c r="Q109" i="3"/>
  <c r="P109" i="3" s="1"/>
  <c r="O109" i="3" s="1"/>
  <c r="Q108" i="3"/>
  <c r="P108" i="3" s="1"/>
  <c r="O108" i="3" s="1"/>
  <c r="M108" i="3"/>
  <c r="L108" i="3" s="1"/>
  <c r="M55" i="3"/>
  <c r="L55" i="3" s="1"/>
  <c r="Q55" i="3"/>
  <c r="P55" i="3" s="1"/>
  <c r="O55" i="3" s="1"/>
  <c r="M71" i="3"/>
  <c r="L71" i="3" s="1"/>
  <c r="Q71" i="3"/>
  <c r="P71" i="3" s="1"/>
  <c r="O71" i="3" s="1"/>
  <c r="Q205" i="3"/>
  <c r="P205" i="3" s="1"/>
  <c r="O205" i="3" s="1"/>
  <c r="M205" i="3"/>
  <c r="L205" i="3" s="1"/>
  <c r="Q159" i="3"/>
  <c r="P159" i="3" s="1"/>
  <c r="O159" i="3" s="1"/>
  <c r="M159" i="3"/>
  <c r="L159" i="3" s="1"/>
  <c r="M106" i="3"/>
  <c r="L106" i="3" s="1"/>
  <c r="Q106" i="3"/>
  <c r="P106" i="3" s="1"/>
  <c r="O106" i="3" s="1"/>
  <c r="M146" i="3"/>
  <c r="L146" i="3" s="1"/>
  <c r="Q146" i="3"/>
  <c r="P146" i="3" s="1"/>
  <c r="O146" i="3" s="1"/>
  <c r="M105" i="3"/>
  <c r="L105" i="3" s="1"/>
  <c r="Q105" i="3"/>
  <c r="P105" i="3" s="1"/>
  <c r="O105" i="3" s="1"/>
  <c r="P227" i="3"/>
  <c r="O227" i="3"/>
  <c r="M104" i="3"/>
  <c r="L104" i="3" s="1"/>
  <c r="Q104" i="3"/>
  <c r="P104" i="3" s="1"/>
  <c r="O104" i="3" s="1"/>
  <c r="Q165" i="3"/>
  <c r="P165" i="3" s="1"/>
  <c r="O165" i="3" s="1"/>
  <c r="M165" i="3"/>
  <c r="L165" i="3" s="1"/>
  <c r="Q45" i="3"/>
  <c r="P45" i="3" s="1"/>
  <c r="O45" i="3" s="1"/>
  <c r="M45" i="3"/>
  <c r="L45" i="3" s="1"/>
  <c r="Q79" i="3"/>
  <c r="P79" i="3" s="1"/>
  <c r="O79" i="3" s="1"/>
  <c r="M79" i="3"/>
  <c r="L79" i="3" s="1"/>
  <c r="M152" i="3"/>
  <c r="L152" i="3" s="1"/>
  <c r="Q152" i="3"/>
  <c r="P152" i="3" s="1"/>
  <c r="O152" i="3" s="1"/>
  <c r="M153" i="3"/>
  <c r="L153" i="3" s="1"/>
  <c r="Q153" i="3"/>
  <c r="P153" i="3" s="1"/>
  <c r="O153" i="3" s="1"/>
  <c r="Q168" i="3"/>
  <c r="P168" i="3" s="1"/>
  <c r="O168" i="3" s="1"/>
  <c r="M168" i="3"/>
  <c r="L168" i="3" s="1"/>
  <c r="M59" i="3"/>
  <c r="L59" i="3" s="1"/>
  <c r="Q59" i="3"/>
  <c r="P59" i="3" s="1"/>
  <c r="O59" i="3" s="1"/>
  <c r="M186" i="3"/>
  <c r="L186" i="3" s="1"/>
  <c r="Q186" i="3"/>
  <c r="P186" i="3" s="1"/>
  <c r="O186" i="3" s="1"/>
  <c r="Q198" i="3"/>
  <c r="P198" i="3" s="1"/>
  <c r="O198" i="3" s="1"/>
  <c r="M198" i="3"/>
  <c r="L198" i="3" s="1"/>
  <c r="M182" i="3"/>
  <c r="L182" i="3" s="1"/>
  <c r="Q182" i="3"/>
  <c r="P182" i="3" s="1"/>
  <c r="O182" i="3" s="1"/>
  <c r="Q162" i="3"/>
  <c r="P162" i="3" s="1"/>
  <c r="O162" i="3" s="1"/>
  <c r="M162" i="3"/>
  <c r="L162" i="3" s="1"/>
  <c r="Q90" i="3"/>
  <c r="P90" i="3" s="1"/>
  <c r="O90" i="3" s="1"/>
  <c r="M90" i="3"/>
  <c r="L90" i="3" s="1"/>
  <c r="Q191" i="3"/>
  <c r="P191" i="3" s="1"/>
  <c r="O191" i="3" s="1"/>
  <c r="M191" i="3"/>
  <c r="L191" i="3" s="1"/>
  <c r="Q195" i="3"/>
  <c r="P195" i="3" s="1"/>
  <c r="O195" i="3" s="1"/>
  <c r="M195" i="3"/>
  <c r="L195" i="3" s="1"/>
  <c r="Q19" i="3"/>
  <c r="P19" i="3" s="1"/>
  <c r="O19" i="3" s="1"/>
  <c r="M19" i="3"/>
  <c r="L19" i="3" s="1"/>
  <c r="N13" i="3"/>
  <c r="M13" i="3" s="1"/>
  <c r="L13" i="3" s="1"/>
  <c r="Q202" i="3"/>
  <c r="P202" i="3" s="1"/>
  <c r="O202" i="3" s="1"/>
  <c r="M202" i="3"/>
  <c r="L202" i="3" s="1"/>
  <c r="Q83" i="3"/>
  <c r="P83" i="3" s="1"/>
  <c r="O83" i="3" s="1"/>
  <c r="M83" i="3"/>
  <c r="L83" i="3" s="1"/>
  <c r="M113" i="3"/>
  <c r="L113" i="3" s="1"/>
  <c r="Q113" i="3"/>
  <c r="P113" i="3" s="1"/>
  <c r="O113" i="3" s="1"/>
  <c r="Q213" i="3"/>
  <c r="P213" i="3" s="1"/>
  <c r="O213" i="3" s="1"/>
  <c r="M213" i="3"/>
  <c r="L213" i="3" s="1"/>
  <c r="Q135" i="3"/>
  <c r="P135" i="3" s="1"/>
  <c r="O135" i="3" s="1"/>
  <c r="M135" i="3"/>
  <c r="L135" i="3" s="1"/>
  <c r="M107" i="3"/>
  <c r="L107" i="3" s="1"/>
  <c r="Q107" i="3"/>
  <c r="P107" i="3" s="1"/>
  <c r="O107" i="3" s="1"/>
  <c r="Q164" i="3"/>
  <c r="P164" i="3" s="1"/>
  <c r="O164" i="3" s="1"/>
  <c r="M164" i="3"/>
  <c r="L164" i="3" s="1"/>
  <c r="Q207" i="3"/>
  <c r="P207" i="3" s="1"/>
  <c r="O207" i="3" s="1"/>
  <c r="M207" i="3"/>
  <c r="L207" i="3" s="1"/>
  <c r="Q160" i="3"/>
  <c r="P160" i="3" s="1"/>
  <c r="O160" i="3" s="1"/>
  <c r="M160" i="3"/>
  <c r="L160" i="3" s="1"/>
  <c r="M52" i="3"/>
  <c r="L52" i="3" s="1"/>
  <c r="Q52" i="3"/>
  <c r="P52" i="3" s="1"/>
  <c r="O52" i="3" s="1"/>
  <c r="Q48" i="3"/>
  <c r="P48" i="3" s="1"/>
  <c r="O48" i="3" s="1"/>
  <c r="M48" i="3"/>
  <c r="L48" i="3" s="1"/>
  <c r="M116" i="3"/>
  <c r="L116" i="3" s="1"/>
  <c r="Q116" i="3"/>
  <c r="P116" i="3" s="1"/>
  <c r="O116" i="3" s="1"/>
  <c r="Q158" i="3"/>
  <c r="P158" i="3" s="1"/>
  <c r="O158" i="3" s="1"/>
  <c r="M158" i="3"/>
  <c r="L158" i="3" s="1"/>
  <c r="M115" i="3"/>
  <c r="L115" i="3" s="1"/>
  <c r="Q115" i="3"/>
  <c r="P115" i="3" s="1"/>
  <c r="O115" i="3" s="1"/>
  <c r="Q209" i="3"/>
  <c r="P209" i="3" s="1"/>
  <c r="O209" i="3" s="1"/>
  <c r="M209" i="3"/>
  <c r="L209" i="3" s="1"/>
  <c r="Q214" i="3"/>
  <c r="P214" i="3" s="1"/>
  <c r="O214" i="3" s="1"/>
  <c r="M214" i="3"/>
  <c r="L214" i="3" s="1"/>
  <c r="Q199" i="3"/>
  <c r="P199" i="3" s="1"/>
  <c r="O199" i="3" s="1"/>
  <c r="M199" i="3"/>
  <c r="L199" i="3" s="1"/>
  <c r="Q49" i="3"/>
  <c r="P49" i="3" s="1"/>
  <c r="O49" i="3" s="1"/>
  <c r="M49" i="3"/>
  <c r="L49" i="3" s="1"/>
  <c r="Q206" i="3"/>
  <c r="P206" i="3" s="1"/>
  <c r="O206" i="3" s="1"/>
  <c r="M206" i="3"/>
  <c r="L206" i="3" s="1"/>
  <c r="Q200" i="3"/>
  <c r="P200" i="3" s="1"/>
  <c r="O200" i="3" s="1"/>
  <c r="M200" i="3"/>
  <c r="L200" i="3" s="1"/>
  <c r="M169" i="3"/>
  <c r="L169" i="3" s="1"/>
  <c r="Q169" i="3"/>
  <c r="P169" i="3" s="1"/>
  <c r="O169" i="3" s="1"/>
  <c r="M58" i="3"/>
  <c r="L58" i="3" s="1"/>
  <c r="Q58" i="3"/>
  <c r="P58" i="3" s="1"/>
  <c r="O58" i="3" s="1"/>
  <c r="Q208" i="3"/>
  <c r="P208" i="3" s="1"/>
  <c r="O208" i="3" s="1"/>
  <c r="M208" i="3"/>
  <c r="L208" i="3" s="1"/>
  <c r="Q44" i="3"/>
  <c r="P44" i="3" s="1"/>
  <c r="O44" i="3" s="1"/>
  <c r="M44" i="3"/>
  <c r="L44" i="3" s="1"/>
  <c r="M21" i="3"/>
  <c r="L21" i="3" s="1"/>
  <c r="Q21" i="3"/>
  <c r="P21" i="3" s="1"/>
  <c r="O21" i="3" s="1"/>
  <c r="Q161" i="3"/>
  <c r="P161" i="3" s="1"/>
  <c r="O161" i="3" s="1"/>
  <c r="M161" i="3"/>
  <c r="L161" i="3" s="1"/>
  <c r="Q98" i="3"/>
  <c r="P98" i="3" s="1"/>
  <c r="O98" i="3" s="1"/>
  <c r="M98" i="3"/>
  <c r="L98" i="3" s="1"/>
  <c r="Q194" i="3"/>
  <c r="P194" i="3" s="1"/>
  <c r="O194" i="3" s="1"/>
  <c r="M194" i="3"/>
  <c r="L194" i="3" s="1"/>
  <c r="Q190" i="3"/>
  <c r="P190" i="3" s="1"/>
  <c r="O190" i="3" s="1"/>
  <c r="M190" i="3"/>
  <c r="L190" i="3" s="1"/>
  <c r="M54" i="3"/>
  <c r="L54" i="3" s="1"/>
  <c r="Q54" i="3"/>
  <c r="P54" i="3" s="1"/>
  <c r="O54" i="3" s="1"/>
  <c r="Q46" i="3"/>
  <c r="P46" i="3" s="1"/>
  <c r="O46" i="3" s="1"/>
  <c r="M46" i="3"/>
  <c r="L46" i="3" s="1"/>
  <c r="M173" i="3"/>
  <c r="L173" i="3" s="1"/>
  <c r="Q173" i="3"/>
  <c r="P173" i="3" s="1"/>
  <c r="O173" i="3" s="1"/>
  <c r="M111" i="3"/>
  <c r="L111" i="3" s="1"/>
  <c r="Q111" i="3"/>
  <c r="P111" i="3" s="1"/>
  <c r="O111" i="3" s="1"/>
  <c r="M60" i="3"/>
  <c r="L60" i="3" s="1"/>
  <c r="Q60" i="3"/>
  <c r="P60" i="3" s="1"/>
  <c r="O60" i="3" s="1"/>
  <c r="Q50" i="3"/>
  <c r="P50" i="3" s="1"/>
  <c r="O50" i="3" s="1"/>
  <c r="M50" i="3"/>
  <c r="L50" i="3" s="1"/>
  <c r="M117" i="3"/>
  <c r="L117" i="3" s="1"/>
  <c r="Q117" i="3"/>
  <c r="P117" i="3" s="1"/>
  <c r="O117" i="3" s="1"/>
  <c r="Q75" i="3"/>
  <c r="P75" i="3" s="1"/>
  <c r="O75" i="3" s="1"/>
  <c r="M75" i="3"/>
  <c r="L75" i="3" s="1"/>
  <c r="M57" i="3"/>
  <c r="L57" i="3" s="1"/>
  <c r="Q57" i="3"/>
  <c r="P57" i="3" s="1"/>
  <c r="O57" i="3" s="1"/>
  <c r="M121" i="3"/>
  <c r="L121" i="3" s="1"/>
  <c r="Q121" i="3"/>
  <c r="P121" i="3" s="1"/>
  <c r="O121" i="3" s="1"/>
  <c r="Q172" i="3"/>
  <c r="P172" i="3" s="1"/>
  <c r="O172" i="3" s="1"/>
  <c r="M172" i="3"/>
  <c r="L172" i="3" s="1"/>
  <c r="Q163" i="3"/>
  <c r="P163" i="3" s="1"/>
  <c r="O163" i="3" s="1"/>
  <c r="M163" i="3"/>
  <c r="L163" i="3" s="1"/>
  <c r="P229" i="3" l="1"/>
  <c r="O229" i="3"/>
  <c r="Q13" i="3"/>
  <c r="P13" i="3" s="1"/>
  <c r="O13" i="3" s="1"/>
  <c r="G196" i="3"/>
  <c r="F196" i="3"/>
  <c r="K196" i="3"/>
  <c r="J196" i="3" s="1"/>
  <c r="I196" i="3" s="1"/>
</calcChain>
</file>

<file path=xl/sharedStrings.xml><?xml version="1.0" encoding="utf-8"?>
<sst xmlns="http://schemas.openxmlformats.org/spreadsheetml/2006/main" count="476" uniqueCount="225">
  <si>
    <t>Reporte de Valores de Indicadores de Brechas</t>
  </si>
  <si>
    <t>Indicador</t>
  </si>
  <si>
    <t>Unidad de Medida</t>
  </si>
  <si>
    <t>%</t>
  </si>
  <si>
    <t>Variable 1 (V1)</t>
  </si>
  <si>
    <t>Variable 2 (V2)</t>
  </si>
  <si>
    <t>Fórmula</t>
  </si>
  <si>
    <t>Valores</t>
  </si>
  <si>
    <t>Año</t>
  </si>
  <si>
    <t>V1</t>
  </si>
  <si>
    <t>V2</t>
  </si>
  <si>
    <t>PERÚ</t>
  </si>
  <si>
    <t>AMAZONAS</t>
  </si>
  <si>
    <t>CHACHAPOYAS</t>
  </si>
  <si>
    <t>BAGUA</t>
  </si>
  <si>
    <t>BONGARÁ</t>
  </si>
  <si>
    <t>CONDORCANQUI</t>
  </si>
  <si>
    <t>LUYA</t>
  </si>
  <si>
    <t>RODRÍGUEZ DE MENDOZA</t>
  </si>
  <si>
    <t>UTCUBAMBA</t>
  </si>
  <si>
    <t>ANCASH</t>
  </si>
  <si>
    <t>HUARAZ</t>
  </si>
  <si>
    <t>AIJA</t>
  </si>
  <si>
    <t>ANTONIO RAIMONDI</t>
  </si>
  <si>
    <t>ASUNCIÓN</t>
  </si>
  <si>
    <t>BOLOGNESI</t>
  </si>
  <si>
    <t>CARHUAZ</t>
  </si>
  <si>
    <t>CARLOS FERMÍN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</si>
  <si>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</si>
  <si>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</si>
  <si>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</si>
  <si>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</si>
  <si>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</si>
  <si>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</si>
  <si>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</si>
  <si>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</si>
  <si>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</si>
  <si>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</si>
  <si>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SANTA</t>
  </si>
  <si>
    <t>SIHUAS</t>
  </si>
  <si>
    <t>YUNGAY</t>
  </si>
  <si>
    <t>APURÍMAC</t>
  </si>
  <si>
    <t>ABANCAY</t>
  </si>
  <si>
    <t>ANDAHUAYLAS</t>
  </si>
  <si>
    <t>ANTABAMBA</t>
  </si>
  <si>
    <t>AYMARAES</t>
  </si>
  <si>
    <t>COTABAMBAS</t>
  </si>
  <si>
    <t>CHINCHEROS</t>
  </si>
  <si>
    <t>GRAU</t>
  </si>
  <si>
    <t>AREQUIPA</t>
  </si>
  <si>
    <t>CAMANÁ</t>
  </si>
  <si>
    <t>CARAVELÍ</t>
  </si>
  <si>
    <t>CASTILLA</t>
  </si>
  <si>
    <t>CAYLLOMA</t>
  </si>
  <si>
    <t>CONDESUYOS</t>
  </si>
  <si>
    <t>ISLAY</t>
  </si>
  <si>
    <t>LA UNIÓN</t>
  </si>
  <si>
    <t>AYACUCHO</t>
  </si>
  <si>
    <t>HUAMANGA</t>
  </si>
  <si>
    <t>CANGALLO</t>
  </si>
  <si>
    <t>HUANCA SANCOS</t>
  </si>
  <si>
    <t>HUANTA</t>
  </si>
  <si>
    <t>LA MAR</t>
  </si>
  <si>
    <t>LUCANAS</t>
  </si>
  <si>
    <t>PARINACOCHAS</t>
  </si>
  <si>
    <t>PAUCAR DEL SARA SARA</t>
  </si>
  <si>
    <t>SUCRE</t>
  </si>
  <si>
    <t>VÍCTOR FAJARDO</t>
  </si>
  <si>
    <t>VILCAS HUAMÁN</t>
  </si>
  <si>
    <t>CAJAMARCA</t>
  </si>
  <si>
    <t>CAJABAMBA</t>
  </si>
  <si>
    <t>CELENDÍN</t>
  </si>
  <si>
    <t>CHOTA</t>
  </si>
  <si>
    <t>CONTUMAZÁ</t>
  </si>
  <si>
    <t>CUTERVO</t>
  </si>
  <si>
    <t>HUALGAYOC</t>
  </si>
  <si>
    <t>JAÉN</t>
  </si>
  <si>
    <t>SAN IGNACIO</t>
  </si>
  <si>
    <t>SAN MARCOS</t>
  </si>
  <si>
    <t>SAN MIGUEL</t>
  </si>
  <si>
    <t>SAN PABLO</t>
  </si>
  <si>
    <t>SANTA CRUZ</t>
  </si>
  <si>
    <t>CALLAO</t>
  </si>
  <si>
    <t>CUSCO</t>
  </si>
  <si>
    <t>ACOMAYO</t>
  </si>
  <si>
    <t>ANTA</t>
  </si>
  <si>
    <t>CALCA</t>
  </si>
  <si>
    <t>CANAS</t>
  </si>
  <si>
    <t>CANCHIS</t>
  </si>
  <si>
    <t>CHUMBIVILCAS</t>
  </si>
  <si>
    <t>ESPINAR</t>
  </si>
  <si>
    <t>LA CONVENCIÓN</t>
  </si>
  <si>
    <t>PARURO</t>
  </si>
  <si>
    <t>PAUCARTAMBO</t>
  </si>
  <si>
    <t>QUISPICANCHI</t>
  </si>
  <si>
    <t>URUBAMBA</t>
  </si>
  <si>
    <t>HUANCAVELICA</t>
  </si>
  <si>
    <t>ACOBAMBA</t>
  </si>
  <si>
    <t>ANGARAES</t>
  </si>
  <si>
    <t>CASTROVIRREYNA</t>
  </si>
  <si>
    <t>CHURCAMPA</t>
  </si>
  <si>
    <t>HUAYTARÁ</t>
  </si>
  <si>
    <t>TAYACAJA</t>
  </si>
  <si>
    <t>HUANUCO</t>
  </si>
  <si>
    <t>AMBO</t>
  </si>
  <si>
    <t>DOS DE MAYO</t>
  </si>
  <si>
    <t>HUACAYBAMBA</t>
  </si>
  <si>
    <t>HUAMALIES</t>
  </si>
  <si>
    <t>LEONCIO PRADO</t>
  </si>
  <si>
    <t>MARAÑÓN</t>
  </si>
  <si>
    <t>PACHITEA</t>
  </si>
  <si>
    <t>PUERTO INCA</t>
  </si>
  <si>
    <t>LAURICOCHA</t>
  </si>
  <si>
    <t>YAROWILCA</t>
  </si>
  <si>
    <t>ICA</t>
  </si>
  <si>
    <t>CHINCHA</t>
  </si>
  <si>
    <t>NASCA</t>
  </si>
  <si>
    <t>PALPA</t>
  </si>
  <si>
    <t>PISCO</t>
  </si>
  <si>
    <t>JUNÍN</t>
  </si>
  <si>
    <t>HUANCAYO</t>
  </si>
  <si>
    <t>CONCEPCIÓN</t>
  </si>
  <si>
    <t>CHANCHAMAYO</t>
  </si>
  <si>
    <t>JAUJA</t>
  </si>
  <si>
    <t xml:space="preserve">SATIPO </t>
  </si>
  <si>
    <t>TARMA</t>
  </si>
  <si>
    <t>YAULI</t>
  </si>
  <si>
    <t>CHUPACA</t>
  </si>
  <si>
    <t>LA LIBERTAD</t>
  </si>
  <si>
    <t>TRUJILLO</t>
  </si>
  <si>
    <t>ASCOPE</t>
  </si>
  <si>
    <t>BOLÍVAR</t>
  </si>
  <si>
    <t>CHEPÉN</t>
  </si>
  <si>
    <t>JULCÁN</t>
  </si>
  <si>
    <t>OTUZCO</t>
  </si>
  <si>
    <t>PACASMAYO</t>
  </si>
  <si>
    <t>PATAZ</t>
  </si>
  <si>
    <t>SÁNCHEZ CARRIÓN</t>
  </si>
  <si>
    <t>SANTIAGO DE CHUCO</t>
  </si>
  <si>
    <t>GRAN CHIMÚ</t>
  </si>
  <si>
    <t>VIRÚ</t>
  </si>
  <si>
    <t>LAMBAYEQUE</t>
  </si>
  <si>
    <t>CHICLAYO</t>
  </si>
  <si>
    <t>FERREÑAFE</t>
  </si>
  <si>
    <t>LIMA</t>
  </si>
  <si>
    <t>BARRANCA</t>
  </si>
  <si>
    <t>CAJATAMBO</t>
  </si>
  <si>
    <t>CANTA</t>
  </si>
  <si>
    <t>CAÑETE</t>
  </si>
  <si>
    <t>HUARAL</t>
  </si>
  <si>
    <t>HUAROCHIRI</t>
  </si>
  <si>
    <t>HUAURA</t>
  </si>
  <si>
    <t>OYÓN</t>
  </si>
  <si>
    <t>YAUYOS</t>
  </si>
  <si>
    <t>LORETO</t>
  </si>
  <si>
    <t>MAYNAS</t>
  </si>
  <si>
    <t>ALTO AMAZONAS</t>
  </si>
  <si>
    <t>MARISCAL RAMÓN CASTILLA</t>
  </si>
  <si>
    <t>REQUENA</t>
  </si>
  <si>
    <t>UCAYALI</t>
  </si>
  <si>
    <t>DATEM DEL MARAÑÓN</t>
  </si>
  <si>
    <t>PUTUMAYO</t>
  </si>
  <si>
    <t>MADRE DE DIOS</t>
  </si>
  <si>
    <t>TAMBOPATA</t>
  </si>
  <si>
    <t>MANÚ</t>
  </si>
  <si>
    <t>TAHUAMANÚ</t>
  </si>
  <si>
    <t>MOQUEGUA</t>
  </si>
  <si>
    <t>MARISCAL NIETO</t>
  </si>
  <si>
    <t>GENERAL SÁNCHEZ CERRO</t>
  </si>
  <si>
    <t>ILO</t>
  </si>
  <si>
    <t>PASCO</t>
  </si>
  <si>
    <t>DANIEL A. CARRIÓN</t>
  </si>
  <si>
    <t>OXAPAMPA</t>
  </si>
  <si>
    <t>PIURA</t>
  </si>
  <si>
    <t>AYABACA</t>
  </si>
  <si>
    <t>HUANCABAMBA</t>
  </si>
  <si>
    <t>MORROPÓN</t>
  </si>
  <si>
    <t>PAITA</t>
  </si>
  <si>
    <t>SULLANA</t>
  </si>
  <si>
    <t>TALARA</t>
  </si>
  <si>
    <t>SECHURA</t>
  </si>
  <si>
    <t>PUNO</t>
  </si>
  <si>
    <t>AZÁNGARO</t>
  </si>
  <si>
    <t>CARABAYA</t>
  </si>
  <si>
    <t>CHUCUITO</t>
  </si>
  <si>
    <t>EL COLLAO</t>
  </si>
  <si>
    <t>HUANCANÉ</t>
  </si>
  <si>
    <t>LAMPA</t>
  </si>
  <si>
    <t>MELGAR</t>
  </si>
  <si>
    <t>MOHO</t>
  </si>
  <si>
    <t>SAN ANTONIO DE PUTINA</t>
  </si>
  <si>
    <t>SAN ROMÁN</t>
  </si>
  <si>
    <t>SANDIA</t>
  </si>
  <si>
    <t>YUNGUYO</t>
  </si>
  <si>
    <t>SAN MARTÍN</t>
  </si>
  <si>
    <t>MOYOBAMBA</t>
  </si>
  <si>
    <t>BELLAVISTA</t>
  </si>
  <si>
    <t>EL DORADO</t>
  </si>
  <si>
    <t>HUALLAGA</t>
  </si>
  <si>
    <t>LAMAS</t>
  </si>
  <si>
    <t>MARISCAL CÁCERES</t>
  </si>
  <si>
    <t>PICOTA</t>
  </si>
  <si>
    <t>RIOJA</t>
  </si>
  <si>
    <t>TOCACHE</t>
  </si>
  <si>
    <t>TACNA</t>
  </si>
  <si>
    <t>CANDARAVE</t>
  </si>
  <si>
    <t>JORGE BASADRE</t>
  </si>
  <si>
    <t>TARATA</t>
  </si>
  <si>
    <t>TUMBES</t>
  </si>
  <si>
    <t>CONTRALMIRANTE VILLAR</t>
  </si>
  <si>
    <t>ZARUMILLA</t>
  </si>
  <si>
    <t>CORONEL PORTILLO</t>
  </si>
  <si>
    <t>ATALAYA</t>
  </si>
  <si>
    <t>PADRE ABAD</t>
  </si>
  <si>
    <t>PURÚS</t>
  </si>
  <si>
    <t>Porcentaje del territorio nacional que no cuenta con Zonificación Forestal.</t>
  </si>
  <si>
    <t>Superficie del territorio nacional sin zonificación forestal</t>
  </si>
  <si>
    <t>Superficie del territorio nacional intervenido con zonificación forestal</t>
  </si>
  <si>
    <t>Línea Base (2018)</t>
  </si>
  <si>
    <t>Año 1 (   2019  )</t>
  </si>
  <si>
    <t>Año 2 (  2020  )</t>
  </si>
  <si>
    <t>Año 3 (   2021  )</t>
  </si>
  <si>
    <t>Año 3 (   2022  )</t>
  </si>
  <si>
    <r>
      <rPr>
        <sz val="10"/>
        <color theme="1"/>
        <rFont val="Calibri"/>
        <charset val="134"/>
        <scheme val="minor"/>
      </rPr>
      <t xml:space="preserve">LIMA </t>
    </r>
    <r>
      <rPr>
        <b/>
        <sz val="10"/>
        <color theme="1"/>
        <rFont val="Calibri"/>
        <charset val="134"/>
        <scheme val="minor"/>
      </rPr>
      <t>(*)</t>
    </r>
  </si>
  <si>
    <r>
      <rPr>
        <b/>
        <sz val="10"/>
        <color theme="1"/>
        <rFont val="Calibri"/>
        <charset val="134"/>
        <scheme val="minor"/>
      </rPr>
      <t>(*)</t>
    </r>
    <r>
      <rPr>
        <sz val="10"/>
        <color theme="1"/>
        <rFont val="Calibri"/>
        <charset val="134"/>
        <scheme val="minor"/>
      </rPr>
      <t xml:space="preserve"> LIMA METROPOLITANA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</si>
</sst>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9" fontId="2" fillId="5" borderId="6" xfId="2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right" vertical="center" wrapText="1"/>
    </xf>
    <xf numFmtId="9" fontId="2" fillId="5" borderId="5" xfId="2" applyFont="1" applyFill="1" applyBorder="1" applyAlignment="1">
      <alignment horizontal="center" vertical="center" wrapText="1"/>
    </xf>
    <xf numFmtId="166" fontId="2" fillId="5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6" xfId="2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2" fontId="1" fillId="0" borderId="7" xfId="1" applyNumberFormat="1" applyFont="1" applyFill="1" applyBorder="1" applyAlignment="1">
      <alignment horizontal="right" vertical="center" wrapText="1"/>
    </xf>
    <xf numFmtId="9" fontId="2" fillId="0" borderId="5" xfId="2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9" fontId="2" fillId="0" borderId="6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vertical="center" wrapText="1"/>
    </xf>
    <xf numFmtId="9" fontId="2" fillId="0" borderId="5" xfId="2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right" vertical="center" wrapText="1"/>
    </xf>
    <xf numFmtId="2" fontId="1" fillId="0" borderId="7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right" vertical="center"/>
    </xf>
    <xf numFmtId="166" fontId="2" fillId="5" borderId="7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/>
    <xf numFmtId="0" fontId="2" fillId="2" borderId="0" xfId="0" applyFont="1" applyFill="1" applyAlignment="1">
      <alignment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1" xfId="0" applyFont="1" applyFill="1" applyBorder="1" applyAlignment="1">
      <alignment horizontal="left"/>
    </xf>
    <xf numFmtId="2" fontId="2" fillId="0" borderId="7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9" fontId="2" fillId="0" borderId="5" xfId="2" applyFont="1" applyBorder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right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9" fontId="2" fillId="0" borderId="5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9" fontId="2" fillId="6" borderId="11" xfId="2" applyFont="1" applyFill="1" applyBorder="1" applyAlignment="1">
      <alignment horizontal="center" vertical="center" wrapText="1"/>
    </xf>
    <xf numFmtId="9" fontId="2" fillId="0" borderId="11" xfId="2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7</xdr:row>
      <xdr:rowOff>19050</xdr:rowOff>
    </xdr:from>
    <xdr:to>
      <xdr:col>8</xdr:col>
      <xdr:colOff>247172</xdr:colOff>
      <xdr:row>7</xdr:row>
      <xdr:rowOff>1523812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1190625"/>
          <a:ext cx="5298440" cy="1504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6"/>
  <sheetViews>
    <sheetView showGridLines="0" tabSelected="1" topLeftCell="A7" zoomScale="85" zoomScaleNormal="85" workbookViewId="0">
      <selection activeCell="H175" sqref="H175"/>
    </sheetView>
  </sheetViews>
  <sheetFormatPr baseColWidth="10" defaultColWidth="11" defaultRowHeight="15" outlineLevelRow="1"/>
  <cols>
    <col min="1" max="1" width="24" style="5" customWidth="1"/>
    <col min="2" max="2" width="9.85546875" style="5" customWidth="1"/>
    <col min="3" max="3" width="11.42578125" style="5" customWidth="1"/>
    <col min="4" max="4" width="12.28515625" style="5" customWidth="1"/>
    <col min="5" max="6" width="9.28515625" style="5" customWidth="1"/>
    <col min="7" max="7" width="12.5703125" style="6" customWidth="1"/>
    <col min="8" max="8" width="11.5703125" style="5" customWidth="1"/>
    <col min="9" max="9" width="9.28515625" style="5" customWidth="1"/>
    <col min="10" max="10" width="12.140625" style="5" customWidth="1"/>
    <col min="11" max="11" width="12" style="5" customWidth="1"/>
    <col min="12" max="12" width="9.28515625" style="5" customWidth="1"/>
    <col min="13" max="13" width="10.85546875" style="5" customWidth="1"/>
    <col min="14" max="14" width="12" style="5" customWidth="1"/>
    <col min="15" max="15" width="15" style="5" customWidth="1"/>
    <col min="16" max="17" width="12.85546875" style="5"/>
    <col min="18" max="16383" width="11.42578125" style="5"/>
    <col min="16384" max="16384" width="11.42578125"/>
  </cols>
  <sheetData>
    <row r="1" spans="1:44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4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44">
      <c r="A4" s="7" t="s">
        <v>1</v>
      </c>
      <c r="B4" s="72" t="s">
        <v>215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44">
      <c r="A5" s="8" t="s">
        <v>2</v>
      </c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44">
      <c r="A6" s="8" t="s">
        <v>4</v>
      </c>
      <c r="B6" s="72" t="s">
        <v>216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44">
      <c r="A7" s="8" t="s">
        <v>5</v>
      </c>
      <c r="B7" s="72" t="s">
        <v>217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44" ht="122.25" customHeight="1">
      <c r="A8" s="7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44" s="1" customFormat="1" ht="15.75" customHeight="1">
      <c r="A9" s="9"/>
      <c r="B9" s="10"/>
      <c r="C9" s="11"/>
      <c r="D9" s="11"/>
      <c r="E9" s="11"/>
      <c r="F9" s="12"/>
      <c r="G9" s="11"/>
      <c r="H9" s="12"/>
      <c r="I9" s="12"/>
      <c r="J9" s="12"/>
      <c r="K9" s="12"/>
      <c r="L9" s="12"/>
      <c r="M9" s="12"/>
      <c r="N9" s="12"/>
    </row>
    <row r="10" spans="1:44" s="2" customFormat="1" ht="15" customHeight="1">
      <c r="A10" s="13"/>
      <c r="B10" s="76" t="s">
        <v>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  <c r="V10" s="45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4" s="2" customFormat="1" ht="15" customHeight="1">
      <c r="A11" s="14"/>
      <c r="B11" s="73" t="s">
        <v>218</v>
      </c>
      <c r="C11" s="74"/>
      <c r="D11" s="74"/>
      <c r="E11" s="75"/>
      <c r="F11" s="73" t="s">
        <v>219</v>
      </c>
      <c r="G11" s="74"/>
      <c r="H11" s="75"/>
      <c r="I11" s="73" t="s">
        <v>220</v>
      </c>
      <c r="J11" s="74"/>
      <c r="K11" s="75"/>
      <c r="L11" s="73" t="s">
        <v>221</v>
      </c>
      <c r="M11" s="74"/>
      <c r="N11" s="75"/>
      <c r="O11" s="73" t="s">
        <v>222</v>
      </c>
      <c r="P11" s="74"/>
      <c r="Q11" s="75"/>
      <c r="V11" s="45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s="2" customFormat="1" ht="12.75">
      <c r="A12" s="14"/>
      <c r="B12" s="15" t="s">
        <v>8</v>
      </c>
      <c r="C12" s="16" t="s">
        <v>1</v>
      </c>
      <c r="D12" s="16" t="s">
        <v>9</v>
      </c>
      <c r="E12" s="17" t="s">
        <v>10</v>
      </c>
      <c r="F12" s="15" t="s">
        <v>1</v>
      </c>
      <c r="G12" s="16" t="s">
        <v>9</v>
      </c>
      <c r="H12" s="17" t="s">
        <v>10</v>
      </c>
      <c r="I12" s="15" t="s">
        <v>1</v>
      </c>
      <c r="J12" s="16" t="s">
        <v>9</v>
      </c>
      <c r="K12" s="17" t="s">
        <v>10</v>
      </c>
      <c r="L12" s="15" t="s">
        <v>1</v>
      </c>
      <c r="M12" s="16" t="s">
        <v>9</v>
      </c>
      <c r="N12" s="17" t="s">
        <v>10</v>
      </c>
      <c r="O12" s="15" t="s">
        <v>1</v>
      </c>
      <c r="P12" s="16" t="s">
        <v>9</v>
      </c>
      <c r="Q12" s="17" t="s">
        <v>10</v>
      </c>
      <c r="V12" s="45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1:44" s="2" customFormat="1" ht="12.75">
      <c r="A13" s="18" t="s">
        <v>11</v>
      </c>
      <c r="B13" s="19">
        <v>2018</v>
      </c>
      <c r="C13" s="20">
        <v>1</v>
      </c>
      <c r="D13" s="21">
        <f>+SUM(D14:D230)</f>
        <v>125674721.98556459</v>
      </c>
      <c r="E13" s="22">
        <v>0</v>
      </c>
      <c r="F13" s="23">
        <f>G13/D13</f>
        <v>0.78337965209004401</v>
      </c>
      <c r="G13" s="24">
        <f>D13-H13</f>
        <v>98451019.98556459</v>
      </c>
      <c r="H13" s="24">
        <v>27223702</v>
      </c>
      <c r="I13" s="23">
        <f>J13/D13</f>
        <v>0.7091317058636597</v>
      </c>
      <c r="J13" s="24">
        <f>D13-K13</f>
        <v>89119929.98556459</v>
      </c>
      <c r="K13" s="24">
        <v>36554792</v>
      </c>
      <c r="L13" s="23">
        <f>M13/D13</f>
        <v>0.63301663992778134</v>
      </c>
      <c r="M13" s="24">
        <f>D13-N13</f>
        <v>79554190.235160172</v>
      </c>
      <c r="N13" s="42">
        <f>+SUM(N14:N230)</f>
        <v>46120531.750404425</v>
      </c>
      <c r="O13" s="23">
        <f>P13/D13</f>
        <v>0.54086313084906157</v>
      </c>
      <c r="P13" s="24">
        <f>D13-Q13</f>
        <v>67972823.601697862</v>
      </c>
      <c r="Q13" s="42">
        <f>+SUM(Q14:Q230)</f>
        <v>57701898.38386672</v>
      </c>
      <c r="V13" s="46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4" s="3" customFormat="1" ht="12.75">
      <c r="A14" s="25" t="s">
        <v>12</v>
      </c>
      <c r="B14" s="26">
        <v>2018</v>
      </c>
      <c r="C14" s="27">
        <v>1</v>
      </c>
      <c r="D14" s="28">
        <v>4064232.8768059099</v>
      </c>
      <c r="E14" s="29">
        <v>0</v>
      </c>
      <c r="F14" s="30">
        <f>(D14-H14)/D14</f>
        <v>0.71952927291512669</v>
      </c>
      <c r="G14" s="31">
        <f>+D14-H14</f>
        <v>2924334.5268059098</v>
      </c>
      <c r="H14" s="32">
        <v>1139898.3500000001</v>
      </c>
      <c r="I14" s="30">
        <f t="shared" ref="I14:I45" si="0">(J14/D14)</f>
        <v>0.61952927291512661</v>
      </c>
      <c r="J14" s="43">
        <f t="shared" ref="J14:J45" si="1">D14-K14</f>
        <v>2517911.2391253188</v>
      </c>
      <c r="K14" s="44">
        <f>(+D14*0.1)+H14</f>
        <v>1546321.6376805911</v>
      </c>
      <c r="L14" s="30">
        <f t="shared" ref="L14:L45" si="2">(M14/D14)</f>
        <v>0.31952927291512662</v>
      </c>
      <c r="M14" s="31">
        <f t="shared" ref="M14:M45" si="3">D14-N14</f>
        <v>1298641.3760835459</v>
      </c>
      <c r="N14" s="44">
        <f>(+D14*0.3)+K14</f>
        <v>2765591.5007223641</v>
      </c>
      <c r="O14" s="30">
        <f t="shared" ref="O14:O45" si="4">(P14/D14)</f>
        <v>0</v>
      </c>
      <c r="P14" s="31">
        <f t="shared" ref="P14:P45" si="5">D14-Q14</f>
        <v>0</v>
      </c>
      <c r="Q14" s="44">
        <f>N14+M14</f>
        <v>4064232.8768059099</v>
      </c>
      <c r="V14" s="47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hidden="1" outlineLevel="1">
      <c r="A15" s="33" t="s">
        <v>13</v>
      </c>
      <c r="B15" s="34">
        <v>2018</v>
      </c>
      <c r="C15" s="35">
        <v>1</v>
      </c>
      <c r="D15" s="36"/>
      <c r="E15" s="37"/>
      <c r="F15" s="38" t="e">
        <f t="shared" ref="F15:F78" si="6">(D15-H15)/D15</f>
        <v>#DIV/0!</v>
      </c>
      <c r="G15" s="31">
        <f t="shared" ref="G15:G78" si="7">+D15-H15</f>
        <v>0</v>
      </c>
      <c r="H15" s="39">
        <f t="shared" ref="H15:H78" si="8">+D15*0.05</f>
        <v>0</v>
      </c>
      <c r="I15" s="30" t="e">
        <f t="shared" si="0"/>
        <v>#DIV/0!</v>
      </c>
      <c r="J15" s="43">
        <f t="shared" si="1"/>
        <v>0</v>
      </c>
      <c r="K15" s="44">
        <f t="shared" ref="K15:K21" si="9">(+D15*0.08)+H15</f>
        <v>0</v>
      </c>
      <c r="L15" s="30" t="e">
        <f t="shared" si="2"/>
        <v>#DIV/0!</v>
      </c>
      <c r="M15" s="31">
        <f t="shared" si="3"/>
        <v>0</v>
      </c>
      <c r="N15" s="44">
        <f t="shared" ref="N15:N45" si="10">(+D15*0.15)+K15</f>
        <v>0</v>
      </c>
      <c r="O15" s="30" t="e">
        <f t="shared" si="4"/>
        <v>#DIV/0!</v>
      </c>
      <c r="P15" s="31">
        <f t="shared" si="5"/>
        <v>0</v>
      </c>
      <c r="Q15" s="44">
        <f t="shared" ref="Q15:Q45" si="11">(+D15*0.15)+N15</f>
        <v>0</v>
      </c>
      <c r="V15" s="48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</row>
    <row r="16" spans="1:44" hidden="1" outlineLevel="1">
      <c r="A16" s="33" t="s">
        <v>14</v>
      </c>
      <c r="B16" s="34">
        <v>2018</v>
      </c>
      <c r="C16" s="35">
        <v>1</v>
      </c>
      <c r="D16" s="36"/>
      <c r="E16" s="37"/>
      <c r="F16" s="38" t="e">
        <f t="shared" si="6"/>
        <v>#DIV/0!</v>
      </c>
      <c r="G16" s="31">
        <f t="shared" si="7"/>
        <v>0</v>
      </c>
      <c r="H16" s="39">
        <f t="shared" si="8"/>
        <v>0</v>
      </c>
      <c r="I16" s="30" t="e">
        <f t="shared" si="0"/>
        <v>#DIV/0!</v>
      </c>
      <c r="J16" s="43">
        <f t="shared" si="1"/>
        <v>0</v>
      </c>
      <c r="K16" s="44">
        <f t="shared" si="9"/>
        <v>0</v>
      </c>
      <c r="L16" s="30" t="e">
        <f t="shared" si="2"/>
        <v>#DIV/0!</v>
      </c>
      <c r="M16" s="31">
        <f t="shared" si="3"/>
        <v>0</v>
      </c>
      <c r="N16" s="44">
        <f t="shared" si="10"/>
        <v>0</v>
      </c>
      <c r="O16" s="30" t="e">
        <f t="shared" si="4"/>
        <v>#DIV/0!</v>
      </c>
      <c r="P16" s="31">
        <f t="shared" si="5"/>
        <v>0</v>
      </c>
      <c r="Q16" s="44">
        <f t="shared" si="11"/>
        <v>0</v>
      </c>
      <c r="V16" s="49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idden="1" outlineLevel="1">
      <c r="A17" s="33" t="s">
        <v>15</v>
      </c>
      <c r="B17" s="34">
        <v>2018</v>
      </c>
      <c r="C17" s="35">
        <v>1</v>
      </c>
      <c r="D17" s="36"/>
      <c r="E17" s="37"/>
      <c r="F17" s="38" t="e">
        <f t="shared" si="6"/>
        <v>#DIV/0!</v>
      </c>
      <c r="G17" s="31">
        <f t="shared" si="7"/>
        <v>0</v>
      </c>
      <c r="H17" s="39">
        <f t="shared" si="8"/>
        <v>0</v>
      </c>
      <c r="I17" s="30" t="e">
        <f t="shared" si="0"/>
        <v>#DIV/0!</v>
      </c>
      <c r="J17" s="43">
        <f t="shared" si="1"/>
        <v>0</v>
      </c>
      <c r="K17" s="44">
        <f t="shared" si="9"/>
        <v>0</v>
      </c>
      <c r="L17" s="30" t="e">
        <f t="shared" si="2"/>
        <v>#DIV/0!</v>
      </c>
      <c r="M17" s="31">
        <f t="shared" si="3"/>
        <v>0</v>
      </c>
      <c r="N17" s="44">
        <f t="shared" si="10"/>
        <v>0</v>
      </c>
      <c r="O17" s="30" t="e">
        <f t="shared" si="4"/>
        <v>#DIV/0!</v>
      </c>
      <c r="P17" s="31">
        <f t="shared" si="5"/>
        <v>0</v>
      </c>
      <c r="Q17" s="44">
        <f t="shared" si="11"/>
        <v>0</v>
      </c>
      <c r="T17" s="50"/>
      <c r="V17" s="50"/>
      <c r="W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idden="1" outlineLevel="1">
      <c r="A18" s="33" t="s">
        <v>16</v>
      </c>
      <c r="B18" s="34">
        <v>2018</v>
      </c>
      <c r="C18" s="35">
        <v>1</v>
      </c>
      <c r="D18" s="36"/>
      <c r="E18" s="37"/>
      <c r="F18" s="38" t="e">
        <f t="shared" si="6"/>
        <v>#DIV/0!</v>
      </c>
      <c r="G18" s="31">
        <f t="shared" si="7"/>
        <v>0</v>
      </c>
      <c r="H18" s="39">
        <f t="shared" si="8"/>
        <v>0</v>
      </c>
      <c r="I18" s="30" t="e">
        <f t="shared" si="0"/>
        <v>#DIV/0!</v>
      </c>
      <c r="J18" s="43">
        <f t="shared" si="1"/>
        <v>0</v>
      </c>
      <c r="K18" s="44">
        <f t="shared" si="9"/>
        <v>0</v>
      </c>
      <c r="L18" s="30" t="e">
        <f t="shared" si="2"/>
        <v>#DIV/0!</v>
      </c>
      <c r="M18" s="31">
        <f t="shared" si="3"/>
        <v>0</v>
      </c>
      <c r="N18" s="44">
        <f t="shared" si="10"/>
        <v>0</v>
      </c>
      <c r="O18" s="30" t="e">
        <f t="shared" si="4"/>
        <v>#DIV/0!</v>
      </c>
      <c r="P18" s="31">
        <f t="shared" si="5"/>
        <v>0</v>
      </c>
      <c r="Q18" s="44">
        <f t="shared" si="11"/>
        <v>0</v>
      </c>
      <c r="T18" s="50"/>
      <c r="V18" s="50"/>
      <c r="W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44" hidden="1" outlineLevel="1">
      <c r="A19" s="33" t="s">
        <v>17</v>
      </c>
      <c r="B19" s="34">
        <v>2018</v>
      </c>
      <c r="C19" s="35">
        <v>1</v>
      </c>
      <c r="D19" s="36"/>
      <c r="E19" s="37"/>
      <c r="F19" s="38" t="e">
        <f t="shared" si="6"/>
        <v>#DIV/0!</v>
      </c>
      <c r="G19" s="31">
        <f t="shared" si="7"/>
        <v>0</v>
      </c>
      <c r="H19" s="39">
        <f t="shared" si="8"/>
        <v>0</v>
      </c>
      <c r="I19" s="30" t="e">
        <f t="shared" si="0"/>
        <v>#DIV/0!</v>
      </c>
      <c r="J19" s="43">
        <f t="shared" si="1"/>
        <v>0</v>
      </c>
      <c r="K19" s="44">
        <f t="shared" si="9"/>
        <v>0</v>
      </c>
      <c r="L19" s="30" t="e">
        <f t="shared" si="2"/>
        <v>#DIV/0!</v>
      </c>
      <c r="M19" s="31">
        <f t="shared" si="3"/>
        <v>0</v>
      </c>
      <c r="N19" s="44">
        <f t="shared" si="10"/>
        <v>0</v>
      </c>
      <c r="O19" s="30" t="e">
        <f t="shared" si="4"/>
        <v>#DIV/0!</v>
      </c>
      <c r="P19" s="31">
        <f t="shared" si="5"/>
        <v>0</v>
      </c>
      <c r="Q19" s="44">
        <f t="shared" si="11"/>
        <v>0</v>
      </c>
      <c r="T19" s="50"/>
      <c r="V19" s="50"/>
      <c r="W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hidden="1" outlineLevel="1">
      <c r="A20" s="33" t="s">
        <v>18</v>
      </c>
      <c r="B20" s="34">
        <v>2018</v>
      </c>
      <c r="C20" s="35">
        <v>1</v>
      </c>
      <c r="D20" s="36"/>
      <c r="E20" s="37"/>
      <c r="F20" s="38" t="e">
        <f t="shared" si="6"/>
        <v>#DIV/0!</v>
      </c>
      <c r="G20" s="31">
        <f t="shared" si="7"/>
        <v>0</v>
      </c>
      <c r="H20" s="39">
        <f t="shared" si="8"/>
        <v>0</v>
      </c>
      <c r="I20" s="30" t="e">
        <f t="shared" si="0"/>
        <v>#DIV/0!</v>
      </c>
      <c r="J20" s="43">
        <f t="shared" si="1"/>
        <v>0</v>
      </c>
      <c r="K20" s="44">
        <f t="shared" si="9"/>
        <v>0</v>
      </c>
      <c r="L20" s="30" t="e">
        <f t="shared" si="2"/>
        <v>#DIV/0!</v>
      </c>
      <c r="M20" s="31">
        <f t="shared" si="3"/>
        <v>0</v>
      </c>
      <c r="N20" s="44">
        <f t="shared" si="10"/>
        <v>0</v>
      </c>
      <c r="O20" s="30" t="e">
        <f t="shared" si="4"/>
        <v>#DIV/0!</v>
      </c>
      <c r="P20" s="31">
        <f t="shared" si="5"/>
        <v>0</v>
      </c>
      <c r="Q20" s="44">
        <f t="shared" si="11"/>
        <v>0</v>
      </c>
      <c r="T20" s="50"/>
      <c r="V20" s="50"/>
      <c r="W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hidden="1" outlineLevel="1">
      <c r="A21" s="33" t="s">
        <v>19</v>
      </c>
      <c r="B21" s="34">
        <v>2018</v>
      </c>
      <c r="C21" s="35">
        <v>1</v>
      </c>
      <c r="D21" s="36"/>
      <c r="E21" s="37"/>
      <c r="F21" s="38" t="e">
        <f t="shared" si="6"/>
        <v>#DIV/0!</v>
      </c>
      <c r="G21" s="31">
        <f t="shared" si="7"/>
        <v>0</v>
      </c>
      <c r="H21" s="39">
        <f t="shared" si="8"/>
        <v>0</v>
      </c>
      <c r="I21" s="30" t="e">
        <f t="shared" si="0"/>
        <v>#DIV/0!</v>
      </c>
      <c r="J21" s="43">
        <f t="shared" si="1"/>
        <v>0</v>
      </c>
      <c r="K21" s="44">
        <f t="shared" si="9"/>
        <v>0</v>
      </c>
      <c r="L21" s="30" t="e">
        <f t="shared" si="2"/>
        <v>#DIV/0!</v>
      </c>
      <c r="M21" s="31">
        <f t="shared" si="3"/>
        <v>0</v>
      </c>
      <c r="N21" s="44">
        <f t="shared" si="10"/>
        <v>0</v>
      </c>
      <c r="O21" s="30" t="e">
        <f t="shared" si="4"/>
        <v>#DIV/0!</v>
      </c>
      <c r="P21" s="31">
        <f t="shared" si="5"/>
        <v>0</v>
      </c>
      <c r="Q21" s="44">
        <f t="shared" si="11"/>
        <v>0</v>
      </c>
      <c r="T21" s="50"/>
      <c r="V21" s="50"/>
      <c r="W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 collapsed="1">
      <c r="A22" s="25" t="s">
        <v>20</v>
      </c>
      <c r="B22" s="26">
        <v>2018</v>
      </c>
      <c r="C22" s="27">
        <v>1</v>
      </c>
      <c r="D22" s="28">
        <v>3610993.9070425099</v>
      </c>
      <c r="E22" s="40">
        <v>0</v>
      </c>
      <c r="F22" s="30">
        <f t="shared" si="6"/>
        <v>1</v>
      </c>
      <c r="G22" s="31">
        <f t="shared" si="7"/>
        <v>3610993.9070425099</v>
      </c>
      <c r="H22" s="32">
        <f>+D22*0</f>
        <v>0</v>
      </c>
      <c r="I22" s="30">
        <f t="shared" si="0"/>
        <v>1</v>
      </c>
      <c r="J22" s="43">
        <f t="shared" si="1"/>
        <v>3610993.9070425099</v>
      </c>
      <c r="K22" s="44">
        <f>(+D22*0)+H22</f>
        <v>0</v>
      </c>
      <c r="L22" s="30">
        <f t="shared" si="2"/>
        <v>0.88712532602032956</v>
      </c>
      <c r="M22" s="31">
        <f t="shared" si="3"/>
        <v>3203404.1470425101</v>
      </c>
      <c r="N22" s="44">
        <v>407589.76</v>
      </c>
      <c r="O22" s="30">
        <f t="shared" si="4"/>
        <v>0.3871253260203294</v>
      </c>
      <c r="P22" s="31">
        <f t="shared" si="5"/>
        <v>1397907.1935212547</v>
      </c>
      <c r="Q22" s="44">
        <f>(+D22*0.5)+N22</f>
        <v>2213086.7135212552</v>
      </c>
      <c r="T22" s="50"/>
      <c r="V22" s="50"/>
      <c r="W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hidden="1" outlineLevel="1">
      <c r="A23" s="33" t="s">
        <v>21</v>
      </c>
      <c r="B23" s="34">
        <v>2018</v>
      </c>
      <c r="C23" s="35">
        <v>1</v>
      </c>
      <c r="D23" s="41"/>
      <c r="E23" s="37"/>
      <c r="F23" s="38" t="e">
        <f t="shared" si="6"/>
        <v>#DIV/0!</v>
      </c>
      <c r="G23" s="31">
        <f t="shared" si="7"/>
        <v>0</v>
      </c>
      <c r="H23" s="39">
        <f t="shared" si="8"/>
        <v>0</v>
      </c>
      <c r="I23" s="30" t="e">
        <f t="shared" si="0"/>
        <v>#DIV/0!</v>
      </c>
      <c r="J23" s="43">
        <f t="shared" si="1"/>
        <v>0</v>
      </c>
      <c r="K23" s="44">
        <f t="shared" ref="K23:K53" si="12">(+D23*0.08)+H23</f>
        <v>0</v>
      </c>
      <c r="L23" s="30" t="e">
        <f t="shared" si="2"/>
        <v>#DIV/0!</v>
      </c>
      <c r="M23" s="31">
        <f t="shared" si="3"/>
        <v>0</v>
      </c>
      <c r="N23" s="44">
        <f t="shared" si="10"/>
        <v>0</v>
      </c>
      <c r="O23" s="30" t="e">
        <f t="shared" si="4"/>
        <v>#DIV/0!</v>
      </c>
      <c r="P23" s="31">
        <f t="shared" si="5"/>
        <v>0</v>
      </c>
      <c r="Q23" s="44">
        <f t="shared" si="11"/>
        <v>0</v>
      </c>
      <c r="T23" s="50"/>
      <c r="V23" s="50"/>
      <c r="W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</row>
    <row r="24" spans="1:44" hidden="1" outlineLevel="1">
      <c r="A24" s="33" t="s">
        <v>22</v>
      </c>
      <c r="B24" s="34">
        <v>2018</v>
      </c>
      <c r="C24" s="35">
        <v>1</v>
      </c>
      <c r="D24" s="41"/>
      <c r="E24" s="37"/>
      <c r="F24" s="38" t="e">
        <f t="shared" si="6"/>
        <v>#DIV/0!</v>
      </c>
      <c r="G24" s="31">
        <f t="shared" si="7"/>
        <v>0</v>
      </c>
      <c r="H24" s="39">
        <f t="shared" si="8"/>
        <v>0</v>
      </c>
      <c r="I24" s="30" t="e">
        <f t="shared" si="0"/>
        <v>#DIV/0!</v>
      </c>
      <c r="J24" s="43">
        <f t="shared" si="1"/>
        <v>0</v>
      </c>
      <c r="K24" s="44">
        <f t="shared" si="12"/>
        <v>0</v>
      </c>
      <c r="L24" s="30" t="e">
        <f t="shared" si="2"/>
        <v>#DIV/0!</v>
      </c>
      <c r="M24" s="31">
        <f t="shared" si="3"/>
        <v>0</v>
      </c>
      <c r="N24" s="44">
        <f t="shared" si="10"/>
        <v>0</v>
      </c>
      <c r="O24" s="30" t="e">
        <f t="shared" si="4"/>
        <v>#DIV/0!</v>
      </c>
      <c r="P24" s="31">
        <f t="shared" si="5"/>
        <v>0</v>
      </c>
      <c r="Q24" s="44">
        <f t="shared" si="11"/>
        <v>0</v>
      </c>
      <c r="T24" s="50"/>
      <c r="V24" s="50"/>
      <c r="W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hidden="1" outlineLevel="1">
      <c r="A25" s="33" t="s">
        <v>23</v>
      </c>
      <c r="B25" s="34">
        <v>2018</v>
      </c>
      <c r="C25" s="35">
        <v>1</v>
      </c>
      <c r="D25" s="41"/>
      <c r="E25" s="37"/>
      <c r="F25" s="38" t="e">
        <f t="shared" si="6"/>
        <v>#DIV/0!</v>
      </c>
      <c r="G25" s="31">
        <f t="shared" si="7"/>
        <v>0</v>
      </c>
      <c r="H25" s="39">
        <f t="shared" si="8"/>
        <v>0</v>
      </c>
      <c r="I25" s="30" t="e">
        <f t="shared" si="0"/>
        <v>#DIV/0!</v>
      </c>
      <c r="J25" s="43">
        <f t="shared" si="1"/>
        <v>0</v>
      </c>
      <c r="K25" s="44">
        <f t="shared" si="12"/>
        <v>0</v>
      </c>
      <c r="L25" s="30" t="e">
        <f t="shared" si="2"/>
        <v>#DIV/0!</v>
      </c>
      <c r="M25" s="31">
        <f t="shared" si="3"/>
        <v>0</v>
      </c>
      <c r="N25" s="44">
        <f t="shared" si="10"/>
        <v>0</v>
      </c>
      <c r="O25" s="30" t="e">
        <f t="shared" si="4"/>
        <v>#DIV/0!</v>
      </c>
      <c r="P25" s="31">
        <f t="shared" si="5"/>
        <v>0</v>
      </c>
      <c r="Q25" s="44">
        <f t="shared" si="11"/>
        <v>0</v>
      </c>
      <c r="T25" s="50"/>
      <c r="V25" s="50"/>
      <c r="W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</row>
    <row r="26" spans="1:44" hidden="1" outlineLevel="1">
      <c r="A26" s="33" t="s">
        <v>24</v>
      </c>
      <c r="B26" s="34">
        <v>2018</v>
      </c>
      <c r="C26" s="35">
        <v>1</v>
      </c>
      <c r="D26" s="41"/>
      <c r="E26" s="37"/>
      <c r="F26" s="38" t="e">
        <f t="shared" si="6"/>
        <v>#DIV/0!</v>
      </c>
      <c r="G26" s="31">
        <f t="shared" si="7"/>
        <v>0</v>
      </c>
      <c r="H26" s="39">
        <f t="shared" si="8"/>
        <v>0</v>
      </c>
      <c r="I26" s="30" t="e">
        <f t="shared" si="0"/>
        <v>#DIV/0!</v>
      </c>
      <c r="J26" s="43">
        <f t="shared" si="1"/>
        <v>0</v>
      </c>
      <c r="K26" s="44">
        <f t="shared" si="12"/>
        <v>0</v>
      </c>
      <c r="L26" s="30" t="e">
        <f t="shared" si="2"/>
        <v>#DIV/0!</v>
      </c>
      <c r="M26" s="31">
        <f t="shared" si="3"/>
        <v>0</v>
      </c>
      <c r="N26" s="44">
        <f t="shared" si="10"/>
        <v>0</v>
      </c>
      <c r="O26" s="30" t="e">
        <f t="shared" si="4"/>
        <v>#DIV/0!</v>
      </c>
      <c r="P26" s="31">
        <f t="shared" si="5"/>
        <v>0</v>
      </c>
      <c r="Q26" s="44">
        <f t="shared" si="11"/>
        <v>0</v>
      </c>
      <c r="T26" s="50"/>
      <c r="V26" s="50"/>
      <c r="W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hidden="1" outlineLevel="1">
      <c r="A27" s="33" t="s">
        <v>25</v>
      </c>
      <c r="B27" s="34">
        <v>2018</v>
      </c>
      <c r="C27" s="35">
        <v>1</v>
      </c>
      <c r="D27" s="41"/>
      <c r="E27" s="37"/>
      <c r="F27" s="38" t="e">
        <f t="shared" si="6"/>
        <v>#DIV/0!</v>
      </c>
      <c r="G27" s="31">
        <f t="shared" si="7"/>
        <v>0</v>
      </c>
      <c r="H27" s="39">
        <f t="shared" si="8"/>
        <v>0</v>
      </c>
      <c r="I27" s="30" t="e">
        <f t="shared" si="0"/>
        <v>#DIV/0!</v>
      </c>
      <c r="J27" s="43">
        <f t="shared" si="1"/>
        <v>0</v>
      </c>
      <c r="K27" s="44">
        <f t="shared" si="12"/>
        <v>0</v>
      </c>
      <c r="L27" s="30" t="e">
        <f t="shared" si="2"/>
        <v>#DIV/0!</v>
      </c>
      <c r="M27" s="31">
        <f t="shared" si="3"/>
        <v>0</v>
      </c>
      <c r="N27" s="44">
        <f t="shared" si="10"/>
        <v>0</v>
      </c>
      <c r="O27" s="30" t="e">
        <f t="shared" si="4"/>
        <v>#DIV/0!</v>
      </c>
      <c r="P27" s="31">
        <f t="shared" si="5"/>
        <v>0</v>
      </c>
      <c r="Q27" s="44">
        <f t="shared" si="11"/>
        <v>0</v>
      </c>
      <c r="T27" s="50"/>
      <c r="V27" s="50"/>
      <c r="W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</row>
    <row r="28" spans="1:44" hidden="1" outlineLevel="1">
      <c r="A28" s="33" t="s">
        <v>26</v>
      </c>
      <c r="B28" s="34">
        <v>2018</v>
      </c>
      <c r="C28" s="35">
        <v>1</v>
      </c>
      <c r="D28" s="41"/>
      <c r="E28" s="37"/>
      <c r="F28" s="38" t="e">
        <f t="shared" si="6"/>
        <v>#DIV/0!</v>
      </c>
      <c r="G28" s="31">
        <f t="shared" si="7"/>
        <v>0</v>
      </c>
      <c r="H28" s="39">
        <f t="shared" si="8"/>
        <v>0</v>
      </c>
      <c r="I28" s="30" t="e">
        <f t="shared" si="0"/>
        <v>#DIV/0!</v>
      </c>
      <c r="J28" s="43">
        <f t="shared" si="1"/>
        <v>0</v>
      </c>
      <c r="K28" s="44">
        <f t="shared" si="12"/>
        <v>0</v>
      </c>
      <c r="L28" s="30" t="e">
        <f t="shared" si="2"/>
        <v>#DIV/0!</v>
      </c>
      <c r="M28" s="31">
        <f t="shared" si="3"/>
        <v>0</v>
      </c>
      <c r="N28" s="44">
        <f t="shared" si="10"/>
        <v>0</v>
      </c>
      <c r="O28" s="30" t="e">
        <f t="shared" si="4"/>
        <v>#DIV/0!</v>
      </c>
      <c r="P28" s="31">
        <f t="shared" si="5"/>
        <v>0</v>
      </c>
      <c r="Q28" s="44">
        <f t="shared" si="11"/>
        <v>0</v>
      </c>
      <c r="T28" s="50"/>
      <c r="V28" s="50"/>
      <c r="W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</row>
    <row r="29" spans="1:44" hidden="1" outlineLevel="1">
      <c r="A29" s="33" t="s">
        <v>27</v>
      </c>
      <c r="B29" s="34">
        <v>2018</v>
      </c>
      <c r="C29" s="35">
        <v>1</v>
      </c>
      <c r="D29" s="41"/>
      <c r="E29" s="37"/>
      <c r="F29" s="38" t="e">
        <f t="shared" si="6"/>
        <v>#DIV/0!</v>
      </c>
      <c r="G29" s="31">
        <f t="shared" si="7"/>
        <v>0</v>
      </c>
      <c r="H29" s="39">
        <f t="shared" si="8"/>
        <v>0</v>
      </c>
      <c r="I29" s="30" t="e">
        <f t="shared" si="0"/>
        <v>#DIV/0!</v>
      </c>
      <c r="J29" s="43">
        <f t="shared" si="1"/>
        <v>0</v>
      </c>
      <c r="K29" s="44">
        <f t="shared" si="12"/>
        <v>0</v>
      </c>
      <c r="L29" s="30" t="e">
        <f t="shared" si="2"/>
        <v>#DIV/0!</v>
      </c>
      <c r="M29" s="31">
        <f t="shared" si="3"/>
        <v>0</v>
      </c>
      <c r="N29" s="44">
        <f t="shared" si="10"/>
        <v>0</v>
      </c>
      <c r="O29" s="30" t="e">
        <f t="shared" si="4"/>
        <v>#DIV/0!</v>
      </c>
      <c r="P29" s="31">
        <f t="shared" si="5"/>
        <v>0</v>
      </c>
      <c r="Q29" s="44">
        <f t="shared" si="11"/>
        <v>0</v>
      </c>
      <c r="T29" s="50"/>
      <c r="V29" s="50"/>
      <c r="W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</row>
    <row r="30" spans="1:44" hidden="1" outlineLevel="1">
      <c r="A30" s="33" t="s">
        <v>28</v>
      </c>
      <c r="B30" s="34">
        <v>2018</v>
      </c>
      <c r="C30" s="35">
        <v>1</v>
      </c>
      <c r="D30" s="41"/>
      <c r="E30" s="37"/>
      <c r="F30" s="38" t="e">
        <f t="shared" si="6"/>
        <v>#DIV/0!</v>
      </c>
      <c r="G30" s="31">
        <f t="shared" si="7"/>
        <v>0</v>
      </c>
      <c r="H30" s="39">
        <f t="shared" si="8"/>
        <v>0</v>
      </c>
      <c r="I30" s="30" t="e">
        <f t="shared" si="0"/>
        <v>#DIV/0!</v>
      </c>
      <c r="J30" s="43">
        <f t="shared" si="1"/>
        <v>0</v>
      </c>
      <c r="K30" s="44">
        <f t="shared" si="12"/>
        <v>0</v>
      </c>
      <c r="L30" s="30" t="e">
        <f t="shared" si="2"/>
        <v>#DIV/0!</v>
      </c>
      <c r="M30" s="31">
        <f t="shared" si="3"/>
        <v>0</v>
      </c>
      <c r="N30" s="44">
        <f t="shared" si="10"/>
        <v>0</v>
      </c>
      <c r="O30" s="30" t="e">
        <f t="shared" si="4"/>
        <v>#DIV/0!</v>
      </c>
      <c r="P30" s="31">
        <f t="shared" si="5"/>
        <v>0</v>
      </c>
      <c r="Q30" s="44">
        <f t="shared" si="11"/>
        <v>0</v>
      </c>
      <c r="T30" s="50"/>
      <c r="V30" s="50"/>
      <c r="W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1:44" hidden="1" outlineLevel="1">
      <c r="A31" s="33" t="s">
        <v>29</v>
      </c>
      <c r="B31" s="34">
        <v>2018</v>
      </c>
      <c r="C31" s="35">
        <v>1</v>
      </c>
      <c r="D31" s="41"/>
      <c r="E31" s="37"/>
      <c r="F31" s="38" t="e">
        <f t="shared" si="6"/>
        <v>#DIV/0!</v>
      </c>
      <c r="G31" s="31">
        <f t="shared" si="7"/>
        <v>0</v>
      </c>
      <c r="H31" s="39">
        <f t="shared" si="8"/>
        <v>0</v>
      </c>
      <c r="I31" s="30" t="e">
        <f t="shared" si="0"/>
        <v>#DIV/0!</v>
      </c>
      <c r="J31" s="43">
        <f t="shared" si="1"/>
        <v>0</v>
      </c>
      <c r="K31" s="44">
        <f t="shared" si="12"/>
        <v>0</v>
      </c>
      <c r="L31" s="30" t="e">
        <f t="shared" si="2"/>
        <v>#DIV/0!</v>
      </c>
      <c r="M31" s="31">
        <f t="shared" si="3"/>
        <v>0</v>
      </c>
      <c r="N31" s="44">
        <f t="shared" si="10"/>
        <v>0</v>
      </c>
      <c r="O31" s="30" t="e">
        <f t="shared" si="4"/>
        <v>#DIV/0!</v>
      </c>
      <c r="P31" s="31">
        <f t="shared" si="5"/>
        <v>0</v>
      </c>
      <c r="Q31" s="44">
        <f t="shared" si="11"/>
        <v>0</v>
      </c>
    </row>
    <row r="32" spans="1:44" hidden="1" outlineLevel="1">
      <c r="A32" s="33" t="s">
        <v>30</v>
      </c>
      <c r="B32" s="34">
        <v>2018</v>
      </c>
      <c r="C32" s="35">
        <v>1</v>
      </c>
      <c r="D32" s="41"/>
      <c r="E32" s="37"/>
      <c r="F32" s="38" t="e">
        <f t="shared" si="6"/>
        <v>#DIV/0!</v>
      </c>
      <c r="G32" s="31">
        <f t="shared" si="7"/>
        <v>0</v>
      </c>
      <c r="H32" s="39">
        <f t="shared" si="8"/>
        <v>0</v>
      </c>
      <c r="I32" s="30" t="e">
        <f t="shared" si="0"/>
        <v>#DIV/0!</v>
      </c>
      <c r="J32" s="43">
        <f t="shared" si="1"/>
        <v>0</v>
      </c>
      <c r="K32" s="44">
        <f t="shared" si="12"/>
        <v>0</v>
      </c>
      <c r="L32" s="30" t="e">
        <f t="shared" si="2"/>
        <v>#DIV/0!</v>
      </c>
      <c r="M32" s="31">
        <f t="shared" si="3"/>
        <v>0</v>
      </c>
      <c r="N32" s="44">
        <f t="shared" si="10"/>
        <v>0</v>
      </c>
      <c r="O32" s="30" t="e">
        <f t="shared" si="4"/>
        <v>#DIV/0!</v>
      </c>
      <c r="P32" s="31">
        <f t="shared" si="5"/>
        <v>0</v>
      </c>
      <c r="Q32" s="44">
        <f t="shared" si="11"/>
        <v>0</v>
      </c>
    </row>
    <row r="33" spans="1:17" hidden="1" outlineLevel="1">
      <c r="A33" s="33" t="s">
        <v>31</v>
      </c>
      <c r="B33" s="34">
        <v>2018</v>
      </c>
      <c r="C33" s="35">
        <v>1</v>
      </c>
      <c r="D33" s="41"/>
      <c r="E33" s="37"/>
      <c r="F33" s="38" t="e">
        <f t="shared" si="6"/>
        <v>#DIV/0!</v>
      </c>
      <c r="G33" s="31">
        <f t="shared" si="7"/>
        <v>0</v>
      </c>
      <c r="H33" s="39">
        <f t="shared" si="8"/>
        <v>0</v>
      </c>
      <c r="I33" s="30" t="e">
        <f t="shared" si="0"/>
        <v>#DIV/0!</v>
      </c>
      <c r="J33" s="43">
        <f t="shared" si="1"/>
        <v>0</v>
      </c>
      <c r="K33" s="44">
        <f t="shared" si="12"/>
        <v>0</v>
      </c>
      <c r="L33" s="30" t="e">
        <f t="shared" si="2"/>
        <v>#DIV/0!</v>
      </c>
      <c r="M33" s="31">
        <f t="shared" si="3"/>
        <v>0</v>
      </c>
      <c r="N33" s="44">
        <f t="shared" si="10"/>
        <v>0</v>
      </c>
      <c r="O33" s="30" t="e">
        <f t="shared" si="4"/>
        <v>#DIV/0!</v>
      </c>
      <c r="P33" s="31">
        <f t="shared" si="5"/>
        <v>0</v>
      </c>
      <c r="Q33" s="44">
        <f t="shared" si="11"/>
        <v>0</v>
      </c>
    </row>
    <row r="34" spans="1:17" hidden="1" outlineLevel="1">
      <c r="A34" s="33" t="s">
        <v>32</v>
      </c>
      <c r="B34" s="34">
        <v>2018</v>
      </c>
      <c r="C34" s="35">
        <v>1</v>
      </c>
      <c r="D34" s="41"/>
      <c r="E34" s="37"/>
      <c r="F34" s="38" t="e">
        <f t="shared" si="6"/>
        <v>#DIV/0!</v>
      </c>
      <c r="G34" s="31">
        <f t="shared" si="7"/>
        <v>0</v>
      </c>
      <c r="H34" s="39">
        <f t="shared" si="8"/>
        <v>0</v>
      </c>
      <c r="I34" s="30" t="e">
        <f t="shared" si="0"/>
        <v>#DIV/0!</v>
      </c>
      <c r="J34" s="43">
        <f t="shared" si="1"/>
        <v>0</v>
      </c>
      <c r="K34" s="44">
        <f t="shared" si="12"/>
        <v>0</v>
      </c>
      <c r="L34" s="30" t="e">
        <f t="shared" si="2"/>
        <v>#DIV/0!</v>
      </c>
      <c r="M34" s="31">
        <f t="shared" si="3"/>
        <v>0</v>
      </c>
      <c r="N34" s="44">
        <f t="shared" si="10"/>
        <v>0</v>
      </c>
      <c r="O34" s="30" t="e">
        <f t="shared" si="4"/>
        <v>#DIV/0!</v>
      </c>
      <c r="P34" s="31">
        <f t="shared" si="5"/>
        <v>0</v>
      </c>
      <c r="Q34" s="44">
        <f t="shared" si="11"/>
        <v>0</v>
      </c>
    </row>
    <row r="35" spans="1:17" hidden="1" outlineLevel="1">
      <c r="A35" s="33" t="s">
        <v>33</v>
      </c>
      <c r="B35" s="34">
        <v>2018</v>
      </c>
      <c r="C35" s="35">
        <v>1</v>
      </c>
      <c r="D35" s="41"/>
      <c r="E35" s="37"/>
      <c r="F35" s="38" t="e">
        <f t="shared" si="6"/>
        <v>#DIV/0!</v>
      </c>
      <c r="G35" s="31">
        <f t="shared" si="7"/>
        <v>0</v>
      </c>
      <c r="H35" s="39">
        <f t="shared" si="8"/>
        <v>0</v>
      </c>
      <c r="I35" s="30" t="e">
        <f t="shared" si="0"/>
        <v>#DIV/0!</v>
      </c>
      <c r="J35" s="43">
        <f t="shared" si="1"/>
        <v>0</v>
      </c>
      <c r="K35" s="44">
        <f t="shared" si="12"/>
        <v>0</v>
      </c>
      <c r="L35" s="30" t="e">
        <f t="shared" si="2"/>
        <v>#DIV/0!</v>
      </c>
      <c r="M35" s="31">
        <f t="shared" si="3"/>
        <v>0</v>
      </c>
      <c r="N35" s="44">
        <f t="shared" si="10"/>
        <v>0</v>
      </c>
      <c r="O35" s="30" t="e">
        <f t="shared" si="4"/>
        <v>#DIV/0!</v>
      </c>
      <c r="P35" s="31">
        <f t="shared" si="5"/>
        <v>0</v>
      </c>
      <c r="Q35" s="44">
        <f t="shared" si="11"/>
        <v>0</v>
      </c>
    </row>
    <row r="36" spans="1:17" hidden="1" outlineLevel="1">
      <c r="A36" s="33" t="s">
        <v>34</v>
      </c>
      <c r="B36" s="34">
        <v>2018</v>
      </c>
      <c r="C36" s="35">
        <v>1</v>
      </c>
      <c r="D36" s="41"/>
      <c r="E36" s="37"/>
      <c r="F36" s="38" t="e">
        <f t="shared" si="6"/>
        <v>#DIV/0!</v>
      </c>
      <c r="G36" s="31">
        <f t="shared" si="7"/>
        <v>0</v>
      </c>
      <c r="H36" s="39">
        <f t="shared" si="8"/>
        <v>0</v>
      </c>
      <c r="I36" s="30" t="e">
        <f t="shared" si="0"/>
        <v>#DIV/0!</v>
      </c>
      <c r="J36" s="43">
        <f t="shared" si="1"/>
        <v>0</v>
      </c>
      <c r="K36" s="44">
        <f t="shared" si="12"/>
        <v>0</v>
      </c>
      <c r="L36" s="30" t="e">
        <f t="shared" si="2"/>
        <v>#DIV/0!</v>
      </c>
      <c r="M36" s="31">
        <f t="shared" si="3"/>
        <v>0</v>
      </c>
      <c r="N36" s="44">
        <f t="shared" si="10"/>
        <v>0</v>
      </c>
      <c r="O36" s="30" t="e">
        <f t="shared" si="4"/>
        <v>#DIV/0!</v>
      </c>
      <c r="P36" s="31">
        <f t="shared" si="5"/>
        <v>0</v>
      </c>
      <c r="Q36" s="44">
        <f t="shared" si="11"/>
        <v>0</v>
      </c>
    </row>
    <row r="37" spans="1:17" hidden="1" outlineLevel="1">
      <c r="A37" s="33" t="s">
        <v>35</v>
      </c>
      <c r="B37" s="34">
        <v>2018</v>
      </c>
      <c r="C37" s="35">
        <v>1</v>
      </c>
      <c r="D37" s="41"/>
      <c r="E37" s="37"/>
      <c r="F37" s="38" t="e">
        <f t="shared" si="6"/>
        <v>#DIV/0!</v>
      </c>
      <c r="G37" s="31">
        <f t="shared" si="7"/>
        <v>0</v>
      </c>
      <c r="H37" s="39">
        <f t="shared" si="8"/>
        <v>0</v>
      </c>
      <c r="I37" s="30" t="e">
        <f t="shared" si="0"/>
        <v>#DIV/0!</v>
      </c>
      <c r="J37" s="43">
        <f t="shared" si="1"/>
        <v>0</v>
      </c>
      <c r="K37" s="44">
        <f t="shared" si="12"/>
        <v>0</v>
      </c>
      <c r="L37" s="30" t="e">
        <f t="shared" si="2"/>
        <v>#DIV/0!</v>
      </c>
      <c r="M37" s="31">
        <f t="shared" si="3"/>
        <v>0</v>
      </c>
      <c r="N37" s="44">
        <f t="shared" si="10"/>
        <v>0</v>
      </c>
      <c r="O37" s="30" t="e">
        <f t="shared" si="4"/>
        <v>#DIV/0!</v>
      </c>
      <c r="P37" s="31">
        <f t="shared" si="5"/>
        <v>0</v>
      </c>
      <c r="Q37" s="44">
        <f t="shared" si="11"/>
        <v>0</v>
      </c>
    </row>
    <row r="38" spans="1:17" hidden="1" outlineLevel="1">
      <c r="A38" s="33" t="s">
        <v>36</v>
      </c>
      <c r="B38" s="34">
        <v>2018</v>
      </c>
      <c r="C38" s="35">
        <v>1</v>
      </c>
      <c r="D38" s="41"/>
      <c r="E38" s="37"/>
      <c r="F38" s="38" t="e">
        <f t="shared" si="6"/>
        <v>#DIV/0!</v>
      </c>
      <c r="G38" s="31">
        <f t="shared" si="7"/>
        <v>0</v>
      </c>
      <c r="H38" s="39">
        <f t="shared" si="8"/>
        <v>0</v>
      </c>
      <c r="I38" s="30" t="e">
        <f t="shared" si="0"/>
        <v>#DIV/0!</v>
      </c>
      <c r="J38" s="43">
        <f t="shared" si="1"/>
        <v>0</v>
      </c>
      <c r="K38" s="44">
        <f t="shared" si="12"/>
        <v>0</v>
      </c>
      <c r="L38" s="30" t="e">
        <f t="shared" si="2"/>
        <v>#DIV/0!</v>
      </c>
      <c r="M38" s="31">
        <f t="shared" si="3"/>
        <v>0</v>
      </c>
      <c r="N38" s="44">
        <f t="shared" si="10"/>
        <v>0</v>
      </c>
      <c r="O38" s="30" t="e">
        <f t="shared" si="4"/>
        <v>#DIV/0!</v>
      </c>
      <c r="P38" s="31">
        <f t="shared" si="5"/>
        <v>0</v>
      </c>
      <c r="Q38" s="44">
        <f t="shared" si="11"/>
        <v>0</v>
      </c>
    </row>
    <row r="39" spans="1:17" hidden="1" outlineLevel="1">
      <c r="A39" s="33" t="s">
        <v>37</v>
      </c>
      <c r="B39" s="34">
        <v>2018</v>
      </c>
      <c r="C39" s="35">
        <v>1</v>
      </c>
      <c r="D39" s="41"/>
      <c r="E39" s="37"/>
      <c r="F39" s="38" t="e">
        <f t="shared" si="6"/>
        <v>#DIV/0!</v>
      </c>
      <c r="G39" s="31">
        <f t="shared" si="7"/>
        <v>0</v>
      </c>
      <c r="H39" s="39">
        <f t="shared" si="8"/>
        <v>0</v>
      </c>
      <c r="I39" s="30" t="e">
        <f t="shared" si="0"/>
        <v>#DIV/0!</v>
      </c>
      <c r="J39" s="43">
        <f t="shared" si="1"/>
        <v>0</v>
      </c>
      <c r="K39" s="44">
        <f t="shared" si="12"/>
        <v>0</v>
      </c>
      <c r="L39" s="30" t="e">
        <f t="shared" si="2"/>
        <v>#DIV/0!</v>
      </c>
      <c r="M39" s="31">
        <f t="shared" si="3"/>
        <v>0</v>
      </c>
      <c r="N39" s="44">
        <f t="shared" si="10"/>
        <v>0</v>
      </c>
      <c r="O39" s="30" t="e">
        <f t="shared" si="4"/>
        <v>#DIV/0!</v>
      </c>
      <c r="P39" s="31">
        <f t="shared" si="5"/>
        <v>0</v>
      </c>
      <c r="Q39" s="44">
        <f t="shared" si="11"/>
        <v>0</v>
      </c>
    </row>
    <row r="40" spans="1:17" hidden="1" outlineLevel="1">
      <c r="A40" s="33" t="s">
        <v>38</v>
      </c>
      <c r="B40" s="34">
        <v>2018</v>
      </c>
      <c r="C40" s="35">
        <v>1</v>
      </c>
      <c r="D40" s="41"/>
      <c r="E40" s="37"/>
      <c r="F40" s="38" t="e">
        <f t="shared" si="6"/>
        <v>#DIV/0!</v>
      </c>
      <c r="G40" s="31">
        <f t="shared" si="7"/>
        <v>0</v>
      </c>
      <c r="H40" s="39">
        <f t="shared" si="8"/>
        <v>0</v>
      </c>
      <c r="I40" s="30" t="e">
        <f t="shared" si="0"/>
        <v>#DIV/0!</v>
      </c>
      <c r="J40" s="43">
        <f t="shared" si="1"/>
        <v>0</v>
      </c>
      <c r="K40" s="44">
        <f t="shared" si="12"/>
        <v>0</v>
      </c>
      <c r="L40" s="30" t="e">
        <f t="shared" si="2"/>
        <v>#DIV/0!</v>
      </c>
      <c r="M40" s="31">
        <f t="shared" si="3"/>
        <v>0</v>
      </c>
      <c r="N40" s="44">
        <f t="shared" si="10"/>
        <v>0</v>
      </c>
      <c r="O40" s="30" t="e">
        <f t="shared" si="4"/>
        <v>#DIV/0!</v>
      </c>
      <c r="P40" s="31">
        <f t="shared" si="5"/>
        <v>0</v>
      </c>
      <c r="Q40" s="44">
        <f t="shared" si="11"/>
        <v>0</v>
      </c>
    </row>
    <row r="41" spans="1:17" hidden="1" outlineLevel="1">
      <c r="A41" s="33" t="s">
        <v>39</v>
      </c>
      <c r="B41" s="34">
        <v>2018</v>
      </c>
      <c r="C41" s="35">
        <v>1</v>
      </c>
      <c r="D41" s="41"/>
      <c r="E41" s="37"/>
      <c r="F41" s="38" t="e">
        <f t="shared" si="6"/>
        <v>#DIV/0!</v>
      </c>
      <c r="G41" s="31">
        <f t="shared" si="7"/>
        <v>0</v>
      </c>
      <c r="H41" s="39">
        <f t="shared" si="8"/>
        <v>0</v>
      </c>
      <c r="I41" s="30" t="e">
        <f t="shared" si="0"/>
        <v>#DIV/0!</v>
      </c>
      <c r="J41" s="43">
        <f t="shared" si="1"/>
        <v>0</v>
      </c>
      <c r="K41" s="44">
        <f t="shared" si="12"/>
        <v>0</v>
      </c>
      <c r="L41" s="30" t="e">
        <f t="shared" si="2"/>
        <v>#DIV/0!</v>
      </c>
      <c r="M41" s="31">
        <f t="shared" si="3"/>
        <v>0</v>
      </c>
      <c r="N41" s="44">
        <f t="shared" si="10"/>
        <v>0</v>
      </c>
      <c r="O41" s="30" t="e">
        <f t="shared" si="4"/>
        <v>#DIV/0!</v>
      </c>
      <c r="P41" s="31">
        <f t="shared" si="5"/>
        <v>0</v>
      </c>
      <c r="Q41" s="44">
        <f t="shared" si="11"/>
        <v>0</v>
      </c>
    </row>
    <row r="42" spans="1:17" hidden="1" outlineLevel="1">
      <c r="A42" s="33" t="s">
        <v>40</v>
      </c>
      <c r="B42" s="34">
        <v>2018</v>
      </c>
      <c r="C42" s="35">
        <v>1</v>
      </c>
      <c r="D42" s="41"/>
      <c r="E42" s="37"/>
      <c r="F42" s="38" t="e">
        <f t="shared" si="6"/>
        <v>#DIV/0!</v>
      </c>
      <c r="G42" s="31">
        <f t="shared" si="7"/>
        <v>0</v>
      </c>
      <c r="H42" s="39">
        <f t="shared" si="8"/>
        <v>0</v>
      </c>
      <c r="I42" s="30" t="e">
        <f t="shared" si="0"/>
        <v>#DIV/0!</v>
      </c>
      <c r="J42" s="43">
        <f t="shared" si="1"/>
        <v>0</v>
      </c>
      <c r="K42" s="44">
        <f t="shared" si="12"/>
        <v>0</v>
      </c>
      <c r="L42" s="30" t="e">
        <f t="shared" si="2"/>
        <v>#DIV/0!</v>
      </c>
      <c r="M42" s="31">
        <f t="shared" si="3"/>
        <v>0</v>
      </c>
      <c r="N42" s="44">
        <f t="shared" si="10"/>
        <v>0</v>
      </c>
      <c r="O42" s="30" t="e">
        <f t="shared" si="4"/>
        <v>#DIV/0!</v>
      </c>
      <c r="P42" s="31">
        <f t="shared" si="5"/>
        <v>0</v>
      </c>
      <c r="Q42" s="44">
        <f t="shared" si="11"/>
        <v>0</v>
      </c>
    </row>
    <row r="43" spans="1:17" collapsed="1">
      <c r="A43" s="25" t="s">
        <v>41</v>
      </c>
      <c r="B43" s="26">
        <v>2018</v>
      </c>
      <c r="C43" s="27">
        <v>1</v>
      </c>
      <c r="D43" s="28">
        <v>2056003.9870674401</v>
      </c>
      <c r="E43" s="40">
        <v>0</v>
      </c>
      <c r="F43" s="30">
        <f t="shared" si="6"/>
        <v>0.93962541857710502</v>
      </c>
      <c r="G43" s="31">
        <f t="shared" si="7"/>
        <v>1931873.6069444402</v>
      </c>
      <c r="H43" s="32">
        <v>124130.380123</v>
      </c>
      <c r="I43" s="30">
        <f t="shared" si="0"/>
        <v>0.83962541857710493</v>
      </c>
      <c r="J43" s="43">
        <f t="shared" si="1"/>
        <v>1726273.208237696</v>
      </c>
      <c r="K43" s="44">
        <f>(+D43*0.1)+H43</f>
        <v>329730.77882974403</v>
      </c>
      <c r="L43" s="30">
        <f t="shared" si="2"/>
        <v>0.63962541857710498</v>
      </c>
      <c r="M43" s="31">
        <f t="shared" si="3"/>
        <v>1315072.4108242081</v>
      </c>
      <c r="N43" s="44">
        <f>(+D43*0.2)+K43</f>
        <v>740931.576243232</v>
      </c>
      <c r="O43" s="30">
        <f t="shared" si="4"/>
        <v>0.43962541857710502</v>
      </c>
      <c r="P43" s="31">
        <f t="shared" si="5"/>
        <v>903871.61341072014</v>
      </c>
      <c r="Q43" s="44">
        <f>(+D43*0.2)+N43</f>
        <v>1152132.3736567199</v>
      </c>
    </row>
    <row r="44" spans="1:17" hidden="1" outlineLevel="1">
      <c r="A44" s="33" t="s">
        <v>42</v>
      </c>
      <c r="B44" s="34">
        <v>2018</v>
      </c>
      <c r="C44" s="35">
        <v>1</v>
      </c>
      <c r="D44" s="41"/>
      <c r="E44" s="37"/>
      <c r="F44" s="38" t="e">
        <f t="shared" si="6"/>
        <v>#DIV/0!</v>
      </c>
      <c r="G44" s="31">
        <f t="shared" si="7"/>
        <v>0</v>
      </c>
      <c r="H44" s="39">
        <f t="shared" si="8"/>
        <v>0</v>
      </c>
      <c r="I44" s="30" t="e">
        <f t="shared" si="0"/>
        <v>#DIV/0!</v>
      </c>
      <c r="J44" s="43">
        <f t="shared" si="1"/>
        <v>0</v>
      </c>
      <c r="K44" s="44">
        <f t="shared" si="12"/>
        <v>0</v>
      </c>
      <c r="L44" s="30" t="e">
        <f t="shared" si="2"/>
        <v>#DIV/0!</v>
      </c>
      <c r="M44" s="31">
        <f t="shared" si="3"/>
        <v>0</v>
      </c>
      <c r="N44" s="44">
        <f t="shared" si="10"/>
        <v>0</v>
      </c>
      <c r="O44" s="30" t="e">
        <f t="shared" si="4"/>
        <v>#DIV/0!</v>
      </c>
      <c r="P44" s="31">
        <f t="shared" si="5"/>
        <v>0</v>
      </c>
      <c r="Q44" s="44">
        <f t="shared" si="11"/>
        <v>0</v>
      </c>
    </row>
    <row r="45" spans="1:17" hidden="1" outlineLevel="1">
      <c r="A45" s="33" t="s">
        <v>43</v>
      </c>
      <c r="B45" s="34">
        <v>2018</v>
      </c>
      <c r="C45" s="35">
        <v>1</v>
      </c>
      <c r="D45" s="41"/>
      <c r="E45" s="37"/>
      <c r="F45" s="38" t="e">
        <f t="shared" si="6"/>
        <v>#DIV/0!</v>
      </c>
      <c r="G45" s="31">
        <f t="shared" si="7"/>
        <v>0</v>
      </c>
      <c r="H45" s="39">
        <f t="shared" si="8"/>
        <v>0</v>
      </c>
      <c r="I45" s="30" t="e">
        <f t="shared" si="0"/>
        <v>#DIV/0!</v>
      </c>
      <c r="J45" s="43">
        <f t="shared" si="1"/>
        <v>0</v>
      </c>
      <c r="K45" s="44">
        <f t="shared" si="12"/>
        <v>0</v>
      </c>
      <c r="L45" s="30" t="e">
        <f t="shared" si="2"/>
        <v>#DIV/0!</v>
      </c>
      <c r="M45" s="31">
        <f t="shared" si="3"/>
        <v>0</v>
      </c>
      <c r="N45" s="44">
        <f t="shared" si="10"/>
        <v>0</v>
      </c>
      <c r="O45" s="30" t="e">
        <f t="shared" si="4"/>
        <v>#DIV/0!</v>
      </c>
      <c r="P45" s="31">
        <f t="shared" si="5"/>
        <v>0</v>
      </c>
      <c r="Q45" s="44">
        <f t="shared" si="11"/>
        <v>0</v>
      </c>
    </row>
    <row r="46" spans="1:17" hidden="1" outlineLevel="1">
      <c r="A46" s="33" t="s">
        <v>44</v>
      </c>
      <c r="B46" s="34">
        <v>2018</v>
      </c>
      <c r="C46" s="35">
        <v>1</v>
      </c>
      <c r="D46" s="41"/>
      <c r="E46" s="37"/>
      <c r="F46" s="38" t="e">
        <f t="shared" si="6"/>
        <v>#DIV/0!</v>
      </c>
      <c r="G46" s="31">
        <f t="shared" si="7"/>
        <v>0</v>
      </c>
      <c r="H46" s="39">
        <f t="shared" si="8"/>
        <v>0</v>
      </c>
      <c r="I46" s="30" t="e">
        <f t="shared" ref="I46:I77" si="13">(J46/D46)</f>
        <v>#DIV/0!</v>
      </c>
      <c r="J46" s="43">
        <f t="shared" ref="J46:J77" si="14">D46-K46</f>
        <v>0</v>
      </c>
      <c r="K46" s="44">
        <f t="shared" si="12"/>
        <v>0</v>
      </c>
      <c r="L46" s="30" t="e">
        <f t="shared" ref="L46:L77" si="15">(M46/D46)</f>
        <v>#DIV/0!</v>
      </c>
      <c r="M46" s="31">
        <f t="shared" ref="M46:M77" si="16">D46-N46</f>
        <v>0</v>
      </c>
      <c r="N46" s="44">
        <f t="shared" ref="N46:N77" si="17">(+D46*0.15)+K46</f>
        <v>0</v>
      </c>
      <c r="O46" s="30" t="e">
        <f t="shared" ref="O46:O77" si="18">(P46/D46)</f>
        <v>#DIV/0!</v>
      </c>
      <c r="P46" s="31">
        <f t="shared" ref="P46:P77" si="19">D46-Q46</f>
        <v>0</v>
      </c>
      <c r="Q46" s="44">
        <f t="shared" ref="Q46:Q77" si="20">(+D46*0.15)+N46</f>
        <v>0</v>
      </c>
    </row>
    <row r="47" spans="1:17" hidden="1" outlineLevel="1">
      <c r="A47" s="33" t="s">
        <v>45</v>
      </c>
      <c r="B47" s="34">
        <v>2018</v>
      </c>
      <c r="C47" s="35">
        <v>1</v>
      </c>
      <c r="D47" s="41"/>
      <c r="E47" s="37"/>
      <c r="F47" s="38" t="e">
        <f t="shared" si="6"/>
        <v>#DIV/0!</v>
      </c>
      <c r="G47" s="31">
        <f t="shared" si="7"/>
        <v>0</v>
      </c>
      <c r="H47" s="39">
        <f t="shared" si="8"/>
        <v>0</v>
      </c>
      <c r="I47" s="30" t="e">
        <f t="shared" si="13"/>
        <v>#DIV/0!</v>
      </c>
      <c r="J47" s="43">
        <f t="shared" si="14"/>
        <v>0</v>
      </c>
      <c r="K47" s="44">
        <f t="shared" si="12"/>
        <v>0</v>
      </c>
      <c r="L47" s="30" t="e">
        <f t="shared" si="15"/>
        <v>#DIV/0!</v>
      </c>
      <c r="M47" s="31">
        <f t="shared" si="16"/>
        <v>0</v>
      </c>
      <c r="N47" s="44">
        <f t="shared" si="17"/>
        <v>0</v>
      </c>
      <c r="O47" s="30" t="e">
        <f t="shared" si="18"/>
        <v>#DIV/0!</v>
      </c>
      <c r="P47" s="31">
        <f t="shared" si="19"/>
        <v>0</v>
      </c>
      <c r="Q47" s="44">
        <f t="shared" si="20"/>
        <v>0</v>
      </c>
    </row>
    <row r="48" spans="1:17" hidden="1" outlineLevel="1">
      <c r="A48" s="33" t="s">
        <v>46</v>
      </c>
      <c r="B48" s="34">
        <v>2018</v>
      </c>
      <c r="C48" s="35">
        <v>1</v>
      </c>
      <c r="D48" s="41"/>
      <c r="E48" s="37"/>
      <c r="F48" s="38" t="e">
        <f t="shared" si="6"/>
        <v>#DIV/0!</v>
      </c>
      <c r="G48" s="31">
        <f t="shared" si="7"/>
        <v>0</v>
      </c>
      <c r="H48" s="39">
        <f t="shared" si="8"/>
        <v>0</v>
      </c>
      <c r="I48" s="30" t="e">
        <f t="shared" si="13"/>
        <v>#DIV/0!</v>
      </c>
      <c r="J48" s="43">
        <f t="shared" si="14"/>
        <v>0</v>
      </c>
      <c r="K48" s="44">
        <f t="shared" si="12"/>
        <v>0</v>
      </c>
      <c r="L48" s="30" t="e">
        <f t="shared" si="15"/>
        <v>#DIV/0!</v>
      </c>
      <c r="M48" s="31">
        <f t="shared" si="16"/>
        <v>0</v>
      </c>
      <c r="N48" s="44">
        <f t="shared" si="17"/>
        <v>0</v>
      </c>
      <c r="O48" s="30" t="e">
        <f t="shared" si="18"/>
        <v>#DIV/0!</v>
      </c>
      <c r="P48" s="31">
        <f t="shared" si="19"/>
        <v>0</v>
      </c>
      <c r="Q48" s="44">
        <f t="shared" si="20"/>
        <v>0</v>
      </c>
    </row>
    <row r="49" spans="1:17" hidden="1" outlineLevel="1">
      <c r="A49" s="33" t="s">
        <v>47</v>
      </c>
      <c r="B49" s="34">
        <v>2018</v>
      </c>
      <c r="C49" s="35">
        <v>1</v>
      </c>
      <c r="D49" s="41"/>
      <c r="E49" s="37"/>
      <c r="F49" s="38" t="e">
        <f t="shared" si="6"/>
        <v>#DIV/0!</v>
      </c>
      <c r="G49" s="31">
        <f t="shared" si="7"/>
        <v>0</v>
      </c>
      <c r="H49" s="39">
        <f t="shared" si="8"/>
        <v>0</v>
      </c>
      <c r="I49" s="30" t="e">
        <f t="shared" si="13"/>
        <v>#DIV/0!</v>
      </c>
      <c r="J49" s="43">
        <f t="shared" si="14"/>
        <v>0</v>
      </c>
      <c r="K49" s="44">
        <f t="shared" si="12"/>
        <v>0</v>
      </c>
      <c r="L49" s="30" t="e">
        <f t="shared" si="15"/>
        <v>#DIV/0!</v>
      </c>
      <c r="M49" s="31">
        <f t="shared" si="16"/>
        <v>0</v>
      </c>
      <c r="N49" s="44">
        <f t="shared" si="17"/>
        <v>0</v>
      </c>
      <c r="O49" s="30" t="e">
        <f t="shared" si="18"/>
        <v>#DIV/0!</v>
      </c>
      <c r="P49" s="31">
        <f t="shared" si="19"/>
        <v>0</v>
      </c>
      <c r="Q49" s="44">
        <f t="shared" si="20"/>
        <v>0</v>
      </c>
    </row>
    <row r="50" spans="1:17" hidden="1" outlineLevel="1">
      <c r="A50" s="33" t="s">
        <v>48</v>
      </c>
      <c r="B50" s="34">
        <v>2018</v>
      </c>
      <c r="C50" s="35">
        <v>1</v>
      </c>
      <c r="D50" s="41"/>
      <c r="E50" s="37"/>
      <c r="F50" s="38" t="e">
        <f t="shared" si="6"/>
        <v>#DIV/0!</v>
      </c>
      <c r="G50" s="31">
        <f t="shared" si="7"/>
        <v>0</v>
      </c>
      <c r="H50" s="39">
        <f t="shared" si="8"/>
        <v>0</v>
      </c>
      <c r="I50" s="30" t="e">
        <f t="shared" si="13"/>
        <v>#DIV/0!</v>
      </c>
      <c r="J50" s="43">
        <f t="shared" si="14"/>
        <v>0</v>
      </c>
      <c r="K50" s="44">
        <f t="shared" si="12"/>
        <v>0</v>
      </c>
      <c r="L50" s="30" t="e">
        <f t="shared" si="15"/>
        <v>#DIV/0!</v>
      </c>
      <c r="M50" s="31">
        <f t="shared" si="16"/>
        <v>0</v>
      </c>
      <c r="N50" s="44">
        <f t="shared" si="17"/>
        <v>0</v>
      </c>
      <c r="O50" s="30" t="e">
        <f t="shared" si="18"/>
        <v>#DIV/0!</v>
      </c>
      <c r="P50" s="31">
        <f t="shared" si="19"/>
        <v>0</v>
      </c>
      <c r="Q50" s="44">
        <f t="shared" si="20"/>
        <v>0</v>
      </c>
    </row>
    <row r="51" spans="1:17" collapsed="1">
      <c r="A51" s="25" t="s">
        <v>49</v>
      </c>
      <c r="B51" s="26">
        <v>2018</v>
      </c>
      <c r="C51" s="27">
        <v>1</v>
      </c>
      <c r="D51" s="28">
        <v>6309886.1882586796</v>
      </c>
      <c r="E51" s="40">
        <v>0</v>
      </c>
      <c r="F51" s="30">
        <f t="shared" si="6"/>
        <v>1</v>
      </c>
      <c r="G51" s="31">
        <f t="shared" si="7"/>
        <v>6309886.1882586796</v>
      </c>
      <c r="H51" s="32">
        <v>0</v>
      </c>
      <c r="I51" s="30">
        <f t="shared" si="13"/>
        <v>0.91328156742063138</v>
      </c>
      <c r="J51" s="43">
        <f t="shared" si="14"/>
        <v>5762702.7482586801</v>
      </c>
      <c r="K51" s="44">
        <v>547183.43999999994</v>
      </c>
      <c r="L51" s="30">
        <f t="shared" si="15"/>
        <v>0.81328156742063129</v>
      </c>
      <c r="M51" s="31">
        <f t="shared" si="16"/>
        <v>5131714.1294328114</v>
      </c>
      <c r="N51" s="44">
        <f>(+D51*0.1)+K51</f>
        <v>1178172.0588258679</v>
      </c>
      <c r="O51" s="30">
        <f t="shared" si="18"/>
        <v>0.61328156742063133</v>
      </c>
      <c r="P51" s="31">
        <f t="shared" si="19"/>
        <v>3869736.8917810759</v>
      </c>
      <c r="Q51" s="44">
        <f>(+D51*0.2)+N51</f>
        <v>2440149.2964776037</v>
      </c>
    </row>
    <row r="52" spans="1:17" hidden="1" outlineLevel="1">
      <c r="A52" s="33" t="s">
        <v>49</v>
      </c>
      <c r="B52" s="34">
        <v>2018</v>
      </c>
      <c r="C52" s="35">
        <v>1</v>
      </c>
      <c r="D52" s="41"/>
      <c r="E52" s="37"/>
      <c r="F52" s="38" t="e">
        <f t="shared" si="6"/>
        <v>#DIV/0!</v>
      </c>
      <c r="G52" s="31">
        <f t="shared" si="7"/>
        <v>0</v>
      </c>
      <c r="H52" s="39">
        <f t="shared" si="8"/>
        <v>0</v>
      </c>
      <c r="I52" s="30" t="e">
        <f t="shared" si="13"/>
        <v>#DIV/0!</v>
      </c>
      <c r="J52" s="43">
        <f t="shared" si="14"/>
        <v>0</v>
      </c>
      <c r="K52" s="44">
        <f t="shared" si="12"/>
        <v>0</v>
      </c>
      <c r="L52" s="30" t="e">
        <f t="shared" si="15"/>
        <v>#DIV/0!</v>
      </c>
      <c r="M52" s="31">
        <f t="shared" si="16"/>
        <v>0</v>
      </c>
      <c r="N52" s="44">
        <f t="shared" si="17"/>
        <v>0</v>
      </c>
      <c r="O52" s="30" t="e">
        <f t="shared" si="18"/>
        <v>#DIV/0!</v>
      </c>
      <c r="P52" s="31">
        <f t="shared" si="19"/>
        <v>0</v>
      </c>
      <c r="Q52" s="44">
        <f t="shared" si="20"/>
        <v>0</v>
      </c>
    </row>
    <row r="53" spans="1:17" hidden="1" outlineLevel="1">
      <c r="A53" s="33" t="s">
        <v>50</v>
      </c>
      <c r="B53" s="34">
        <v>2018</v>
      </c>
      <c r="C53" s="35">
        <v>1</v>
      </c>
      <c r="D53" s="41"/>
      <c r="E53" s="37"/>
      <c r="F53" s="38" t="e">
        <f t="shared" si="6"/>
        <v>#DIV/0!</v>
      </c>
      <c r="G53" s="31">
        <f t="shared" si="7"/>
        <v>0</v>
      </c>
      <c r="H53" s="39">
        <f t="shared" si="8"/>
        <v>0</v>
      </c>
      <c r="I53" s="30" t="e">
        <f t="shared" si="13"/>
        <v>#DIV/0!</v>
      </c>
      <c r="J53" s="43">
        <f t="shared" si="14"/>
        <v>0</v>
      </c>
      <c r="K53" s="44">
        <f t="shared" si="12"/>
        <v>0</v>
      </c>
      <c r="L53" s="30" t="e">
        <f t="shared" si="15"/>
        <v>#DIV/0!</v>
      </c>
      <c r="M53" s="31">
        <f t="shared" si="16"/>
        <v>0</v>
      </c>
      <c r="N53" s="44">
        <f t="shared" si="17"/>
        <v>0</v>
      </c>
      <c r="O53" s="30" t="e">
        <f t="shared" si="18"/>
        <v>#DIV/0!</v>
      </c>
      <c r="P53" s="31">
        <f t="shared" si="19"/>
        <v>0</v>
      </c>
      <c r="Q53" s="44">
        <f t="shared" si="20"/>
        <v>0</v>
      </c>
    </row>
    <row r="54" spans="1:17" hidden="1" outlineLevel="1">
      <c r="A54" s="33" t="s">
        <v>51</v>
      </c>
      <c r="B54" s="34">
        <v>2018</v>
      </c>
      <c r="C54" s="35">
        <v>1</v>
      </c>
      <c r="D54" s="41"/>
      <c r="E54" s="37"/>
      <c r="F54" s="38" t="e">
        <f t="shared" si="6"/>
        <v>#DIV/0!</v>
      </c>
      <c r="G54" s="31">
        <f t="shared" si="7"/>
        <v>0</v>
      </c>
      <c r="H54" s="39">
        <f t="shared" si="8"/>
        <v>0</v>
      </c>
      <c r="I54" s="30" t="e">
        <f t="shared" si="13"/>
        <v>#DIV/0!</v>
      </c>
      <c r="J54" s="43">
        <f t="shared" si="14"/>
        <v>0</v>
      </c>
      <c r="K54" s="44">
        <f t="shared" ref="K54:K85" si="21">(+D54*0.08)+H54</f>
        <v>0</v>
      </c>
      <c r="L54" s="30" t="e">
        <f t="shared" si="15"/>
        <v>#DIV/0!</v>
      </c>
      <c r="M54" s="31">
        <f t="shared" si="16"/>
        <v>0</v>
      </c>
      <c r="N54" s="44">
        <f t="shared" si="17"/>
        <v>0</v>
      </c>
      <c r="O54" s="30" t="e">
        <f t="shared" si="18"/>
        <v>#DIV/0!</v>
      </c>
      <c r="P54" s="31">
        <f t="shared" si="19"/>
        <v>0</v>
      </c>
      <c r="Q54" s="44">
        <f t="shared" si="20"/>
        <v>0</v>
      </c>
    </row>
    <row r="55" spans="1:17" hidden="1" outlineLevel="1">
      <c r="A55" s="33" t="s">
        <v>52</v>
      </c>
      <c r="B55" s="34">
        <v>2018</v>
      </c>
      <c r="C55" s="35">
        <v>1</v>
      </c>
      <c r="D55" s="41"/>
      <c r="E55" s="37"/>
      <c r="F55" s="38" t="e">
        <f t="shared" si="6"/>
        <v>#DIV/0!</v>
      </c>
      <c r="G55" s="31">
        <f t="shared" si="7"/>
        <v>0</v>
      </c>
      <c r="H55" s="39">
        <f t="shared" si="8"/>
        <v>0</v>
      </c>
      <c r="I55" s="30" t="e">
        <f t="shared" si="13"/>
        <v>#DIV/0!</v>
      </c>
      <c r="J55" s="43">
        <f t="shared" si="14"/>
        <v>0</v>
      </c>
      <c r="K55" s="44">
        <f t="shared" si="21"/>
        <v>0</v>
      </c>
      <c r="L55" s="30" t="e">
        <f t="shared" si="15"/>
        <v>#DIV/0!</v>
      </c>
      <c r="M55" s="31">
        <f t="shared" si="16"/>
        <v>0</v>
      </c>
      <c r="N55" s="44">
        <f t="shared" si="17"/>
        <v>0</v>
      </c>
      <c r="O55" s="30" t="e">
        <f t="shared" si="18"/>
        <v>#DIV/0!</v>
      </c>
      <c r="P55" s="31">
        <f t="shared" si="19"/>
        <v>0</v>
      </c>
      <c r="Q55" s="44">
        <f t="shared" si="20"/>
        <v>0</v>
      </c>
    </row>
    <row r="56" spans="1:17" hidden="1" outlineLevel="1">
      <c r="A56" s="33" t="s">
        <v>53</v>
      </c>
      <c r="B56" s="34">
        <v>2018</v>
      </c>
      <c r="C56" s="35">
        <v>1</v>
      </c>
      <c r="D56" s="41"/>
      <c r="E56" s="37"/>
      <c r="F56" s="38" t="e">
        <f t="shared" si="6"/>
        <v>#DIV/0!</v>
      </c>
      <c r="G56" s="31">
        <f t="shared" si="7"/>
        <v>0</v>
      </c>
      <c r="H56" s="39">
        <f t="shared" si="8"/>
        <v>0</v>
      </c>
      <c r="I56" s="30" t="e">
        <f t="shared" si="13"/>
        <v>#DIV/0!</v>
      </c>
      <c r="J56" s="43">
        <f t="shared" si="14"/>
        <v>0</v>
      </c>
      <c r="K56" s="44">
        <f t="shared" si="21"/>
        <v>0</v>
      </c>
      <c r="L56" s="30" t="e">
        <f t="shared" si="15"/>
        <v>#DIV/0!</v>
      </c>
      <c r="M56" s="31">
        <f t="shared" si="16"/>
        <v>0</v>
      </c>
      <c r="N56" s="44">
        <f t="shared" si="17"/>
        <v>0</v>
      </c>
      <c r="O56" s="30" t="e">
        <f t="shared" si="18"/>
        <v>#DIV/0!</v>
      </c>
      <c r="P56" s="31">
        <f t="shared" si="19"/>
        <v>0</v>
      </c>
      <c r="Q56" s="44">
        <f t="shared" si="20"/>
        <v>0</v>
      </c>
    </row>
    <row r="57" spans="1:17" hidden="1" outlineLevel="1">
      <c r="A57" s="33" t="s">
        <v>54</v>
      </c>
      <c r="B57" s="34">
        <v>2018</v>
      </c>
      <c r="C57" s="35">
        <v>1</v>
      </c>
      <c r="D57" s="41"/>
      <c r="E57" s="37"/>
      <c r="F57" s="38" t="e">
        <f t="shared" si="6"/>
        <v>#DIV/0!</v>
      </c>
      <c r="G57" s="31">
        <f t="shared" si="7"/>
        <v>0</v>
      </c>
      <c r="H57" s="39">
        <f t="shared" si="8"/>
        <v>0</v>
      </c>
      <c r="I57" s="30" t="e">
        <f t="shared" si="13"/>
        <v>#DIV/0!</v>
      </c>
      <c r="J57" s="43">
        <f t="shared" si="14"/>
        <v>0</v>
      </c>
      <c r="K57" s="44">
        <f t="shared" si="21"/>
        <v>0</v>
      </c>
      <c r="L57" s="30" t="e">
        <f t="shared" si="15"/>
        <v>#DIV/0!</v>
      </c>
      <c r="M57" s="31">
        <f t="shared" si="16"/>
        <v>0</v>
      </c>
      <c r="N57" s="44">
        <f t="shared" si="17"/>
        <v>0</v>
      </c>
      <c r="O57" s="30" t="e">
        <f t="shared" si="18"/>
        <v>#DIV/0!</v>
      </c>
      <c r="P57" s="31">
        <f t="shared" si="19"/>
        <v>0</v>
      </c>
      <c r="Q57" s="44">
        <f t="shared" si="20"/>
        <v>0</v>
      </c>
    </row>
    <row r="58" spans="1:17" hidden="1" outlineLevel="1">
      <c r="A58" s="33" t="s">
        <v>54</v>
      </c>
      <c r="B58" s="34">
        <v>2018</v>
      </c>
      <c r="C58" s="35">
        <v>1</v>
      </c>
      <c r="D58" s="41"/>
      <c r="E58" s="37"/>
      <c r="F58" s="38" t="e">
        <f t="shared" si="6"/>
        <v>#DIV/0!</v>
      </c>
      <c r="G58" s="31">
        <f t="shared" si="7"/>
        <v>0</v>
      </c>
      <c r="H58" s="39">
        <f t="shared" si="8"/>
        <v>0</v>
      </c>
      <c r="I58" s="30" t="e">
        <f t="shared" si="13"/>
        <v>#DIV/0!</v>
      </c>
      <c r="J58" s="43">
        <f t="shared" si="14"/>
        <v>0</v>
      </c>
      <c r="K58" s="44">
        <f t="shared" si="21"/>
        <v>0</v>
      </c>
      <c r="L58" s="30" t="e">
        <f t="shared" si="15"/>
        <v>#DIV/0!</v>
      </c>
      <c r="M58" s="31">
        <f t="shared" si="16"/>
        <v>0</v>
      </c>
      <c r="N58" s="44">
        <f t="shared" si="17"/>
        <v>0</v>
      </c>
      <c r="O58" s="30" t="e">
        <f t="shared" si="18"/>
        <v>#DIV/0!</v>
      </c>
      <c r="P58" s="31">
        <f t="shared" si="19"/>
        <v>0</v>
      </c>
      <c r="Q58" s="44">
        <f t="shared" si="20"/>
        <v>0</v>
      </c>
    </row>
    <row r="59" spans="1:17" hidden="1" outlineLevel="1">
      <c r="A59" s="33" t="s">
        <v>55</v>
      </c>
      <c r="B59" s="34">
        <v>2018</v>
      </c>
      <c r="C59" s="35">
        <v>1</v>
      </c>
      <c r="D59" s="41"/>
      <c r="E59" s="37"/>
      <c r="F59" s="38" t="e">
        <f t="shared" si="6"/>
        <v>#DIV/0!</v>
      </c>
      <c r="G59" s="31">
        <f t="shared" si="7"/>
        <v>0</v>
      </c>
      <c r="H59" s="39">
        <f t="shared" si="8"/>
        <v>0</v>
      </c>
      <c r="I59" s="30" t="e">
        <f t="shared" si="13"/>
        <v>#DIV/0!</v>
      </c>
      <c r="J59" s="43">
        <f t="shared" si="14"/>
        <v>0</v>
      </c>
      <c r="K59" s="44">
        <f t="shared" si="21"/>
        <v>0</v>
      </c>
      <c r="L59" s="30" t="e">
        <f t="shared" si="15"/>
        <v>#DIV/0!</v>
      </c>
      <c r="M59" s="31">
        <f t="shared" si="16"/>
        <v>0</v>
      </c>
      <c r="N59" s="44">
        <f t="shared" si="17"/>
        <v>0</v>
      </c>
      <c r="O59" s="30" t="e">
        <f t="shared" si="18"/>
        <v>#DIV/0!</v>
      </c>
      <c r="P59" s="31">
        <f t="shared" si="19"/>
        <v>0</v>
      </c>
      <c r="Q59" s="44">
        <f t="shared" si="20"/>
        <v>0</v>
      </c>
    </row>
    <row r="60" spans="1:17" hidden="1" outlineLevel="1">
      <c r="A60" s="33" t="s">
        <v>56</v>
      </c>
      <c r="B60" s="34">
        <v>2018</v>
      </c>
      <c r="C60" s="35">
        <v>1</v>
      </c>
      <c r="D60" s="41"/>
      <c r="E60" s="37"/>
      <c r="F60" s="38" t="e">
        <f t="shared" si="6"/>
        <v>#DIV/0!</v>
      </c>
      <c r="G60" s="31">
        <f t="shared" si="7"/>
        <v>0</v>
      </c>
      <c r="H60" s="39">
        <f t="shared" si="8"/>
        <v>0</v>
      </c>
      <c r="I60" s="30" t="e">
        <f t="shared" si="13"/>
        <v>#DIV/0!</v>
      </c>
      <c r="J60" s="43">
        <f t="shared" si="14"/>
        <v>0</v>
      </c>
      <c r="K60" s="44">
        <f t="shared" si="21"/>
        <v>0</v>
      </c>
      <c r="L60" s="30" t="e">
        <f t="shared" si="15"/>
        <v>#DIV/0!</v>
      </c>
      <c r="M60" s="31">
        <f t="shared" si="16"/>
        <v>0</v>
      </c>
      <c r="N60" s="44">
        <f t="shared" si="17"/>
        <v>0</v>
      </c>
      <c r="O60" s="30" t="e">
        <f t="shared" si="18"/>
        <v>#DIV/0!</v>
      </c>
      <c r="P60" s="31">
        <f t="shared" si="19"/>
        <v>0</v>
      </c>
      <c r="Q60" s="44">
        <f t="shared" si="20"/>
        <v>0</v>
      </c>
    </row>
    <row r="61" spans="1:17" collapsed="1">
      <c r="A61" s="25" t="s">
        <v>57</v>
      </c>
      <c r="B61" s="26">
        <v>2018</v>
      </c>
      <c r="C61" s="27">
        <v>1</v>
      </c>
      <c r="D61" s="28">
        <v>4402903.2477632696</v>
      </c>
      <c r="E61" s="40">
        <v>0</v>
      </c>
      <c r="F61" s="30">
        <f t="shared" si="6"/>
        <v>1</v>
      </c>
      <c r="G61" s="31">
        <f t="shared" si="7"/>
        <v>4402903.2477632696</v>
      </c>
      <c r="H61" s="32">
        <v>0</v>
      </c>
      <c r="I61" s="30">
        <f t="shared" si="13"/>
        <v>1</v>
      </c>
      <c r="J61" s="43">
        <f t="shared" si="14"/>
        <v>4402903.2477632696</v>
      </c>
      <c r="K61" s="44">
        <v>0</v>
      </c>
      <c r="L61" s="30">
        <f t="shared" si="15"/>
        <v>0.99703096133065372</v>
      </c>
      <c r="M61" s="31">
        <f t="shared" si="16"/>
        <v>4389830.8577632699</v>
      </c>
      <c r="N61" s="44">
        <v>13072.39</v>
      </c>
      <c r="O61" s="30">
        <f t="shared" si="18"/>
        <v>0.94703096133065368</v>
      </c>
      <c r="P61" s="31">
        <f t="shared" si="19"/>
        <v>4169685.6953751063</v>
      </c>
      <c r="Q61" s="44">
        <f>(+D61*0.05)+N61</f>
        <v>233217.55238816352</v>
      </c>
    </row>
    <row r="62" spans="1:17" hidden="1" outlineLevel="1">
      <c r="A62" s="33" t="s">
        <v>58</v>
      </c>
      <c r="B62" s="34">
        <v>2018</v>
      </c>
      <c r="C62" s="35">
        <v>1</v>
      </c>
      <c r="D62" s="41"/>
      <c r="E62" s="37"/>
      <c r="F62" s="38" t="e">
        <f t="shared" si="6"/>
        <v>#DIV/0!</v>
      </c>
      <c r="G62" s="31">
        <f t="shared" si="7"/>
        <v>0</v>
      </c>
      <c r="H62" s="39">
        <f t="shared" si="8"/>
        <v>0</v>
      </c>
      <c r="I62" s="30" t="e">
        <f t="shared" si="13"/>
        <v>#DIV/0!</v>
      </c>
      <c r="J62" s="43">
        <f t="shared" si="14"/>
        <v>0</v>
      </c>
      <c r="K62" s="44">
        <f t="shared" si="21"/>
        <v>0</v>
      </c>
      <c r="L62" s="30" t="e">
        <f t="shared" si="15"/>
        <v>#DIV/0!</v>
      </c>
      <c r="M62" s="31">
        <f t="shared" si="16"/>
        <v>0</v>
      </c>
      <c r="N62" s="44">
        <f t="shared" si="17"/>
        <v>0</v>
      </c>
      <c r="O62" s="30" t="e">
        <f t="shared" si="18"/>
        <v>#DIV/0!</v>
      </c>
      <c r="P62" s="31">
        <f t="shared" si="19"/>
        <v>0</v>
      </c>
      <c r="Q62" s="44">
        <f t="shared" si="20"/>
        <v>0</v>
      </c>
    </row>
    <row r="63" spans="1:17" hidden="1" outlineLevel="1">
      <c r="A63" s="33" t="s">
        <v>59</v>
      </c>
      <c r="B63" s="34">
        <v>2018</v>
      </c>
      <c r="C63" s="35">
        <v>1</v>
      </c>
      <c r="D63" s="41"/>
      <c r="E63" s="37"/>
      <c r="F63" s="38" t="e">
        <f t="shared" si="6"/>
        <v>#DIV/0!</v>
      </c>
      <c r="G63" s="31">
        <f t="shared" si="7"/>
        <v>0</v>
      </c>
      <c r="H63" s="39">
        <f t="shared" si="8"/>
        <v>0</v>
      </c>
      <c r="I63" s="30" t="e">
        <f t="shared" si="13"/>
        <v>#DIV/0!</v>
      </c>
      <c r="J63" s="43">
        <f t="shared" si="14"/>
        <v>0</v>
      </c>
      <c r="K63" s="44">
        <f t="shared" si="21"/>
        <v>0</v>
      </c>
      <c r="L63" s="30" t="e">
        <f t="shared" si="15"/>
        <v>#DIV/0!</v>
      </c>
      <c r="M63" s="31">
        <f t="shared" si="16"/>
        <v>0</v>
      </c>
      <c r="N63" s="44">
        <f t="shared" si="17"/>
        <v>0</v>
      </c>
      <c r="O63" s="30" t="e">
        <f t="shared" si="18"/>
        <v>#DIV/0!</v>
      </c>
      <c r="P63" s="31">
        <f t="shared" si="19"/>
        <v>0</v>
      </c>
      <c r="Q63" s="44">
        <f t="shared" si="20"/>
        <v>0</v>
      </c>
    </row>
    <row r="64" spans="1:17" hidden="1" outlineLevel="1">
      <c r="A64" s="33" t="s">
        <v>60</v>
      </c>
      <c r="B64" s="34">
        <v>2018</v>
      </c>
      <c r="C64" s="35">
        <v>1</v>
      </c>
      <c r="D64" s="41"/>
      <c r="E64" s="37"/>
      <c r="F64" s="38" t="e">
        <f t="shared" si="6"/>
        <v>#DIV/0!</v>
      </c>
      <c r="G64" s="31">
        <f t="shared" si="7"/>
        <v>0</v>
      </c>
      <c r="H64" s="39">
        <f t="shared" si="8"/>
        <v>0</v>
      </c>
      <c r="I64" s="30" t="e">
        <f t="shared" si="13"/>
        <v>#DIV/0!</v>
      </c>
      <c r="J64" s="43">
        <f t="shared" si="14"/>
        <v>0</v>
      </c>
      <c r="K64" s="44">
        <f t="shared" si="21"/>
        <v>0</v>
      </c>
      <c r="L64" s="30" t="e">
        <f t="shared" si="15"/>
        <v>#DIV/0!</v>
      </c>
      <c r="M64" s="31">
        <f t="shared" si="16"/>
        <v>0</v>
      </c>
      <c r="N64" s="44">
        <f t="shared" si="17"/>
        <v>0</v>
      </c>
      <c r="O64" s="30" t="e">
        <f t="shared" si="18"/>
        <v>#DIV/0!</v>
      </c>
      <c r="P64" s="31">
        <f t="shared" si="19"/>
        <v>0</v>
      </c>
      <c r="Q64" s="44">
        <f t="shared" si="20"/>
        <v>0</v>
      </c>
    </row>
    <row r="65" spans="1:17" hidden="1" outlineLevel="1">
      <c r="A65" s="33" t="s">
        <v>61</v>
      </c>
      <c r="B65" s="34">
        <v>2018</v>
      </c>
      <c r="C65" s="35">
        <v>1</v>
      </c>
      <c r="D65" s="41"/>
      <c r="E65" s="37"/>
      <c r="F65" s="38" t="e">
        <f t="shared" si="6"/>
        <v>#DIV/0!</v>
      </c>
      <c r="G65" s="31">
        <f t="shared" si="7"/>
        <v>0</v>
      </c>
      <c r="H65" s="39">
        <f t="shared" si="8"/>
        <v>0</v>
      </c>
      <c r="I65" s="30" t="e">
        <f t="shared" si="13"/>
        <v>#DIV/0!</v>
      </c>
      <c r="J65" s="43">
        <f t="shared" si="14"/>
        <v>0</v>
      </c>
      <c r="K65" s="44">
        <f t="shared" si="21"/>
        <v>0</v>
      </c>
      <c r="L65" s="30" t="e">
        <f t="shared" si="15"/>
        <v>#DIV/0!</v>
      </c>
      <c r="M65" s="31">
        <f t="shared" si="16"/>
        <v>0</v>
      </c>
      <c r="N65" s="44">
        <f t="shared" si="17"/>
        <v>0</v>
      </c>
      <c r="O65" s="30" t="e">
        <f t="shared" si="18"/>
        <v>#DIV/0!</v>
      </c>
      <c r="P65" s="31">
        <f t="shared" si="19"/>
        <v>0</v>
      </c>
      <c r="Q65" s="44">
        <f t="shared" si="20"/>
        <v>0</v>
      </c>
    </row>
    <row r="66" spans="1:17" hidden="1" outlineLevel="1">
      <c r="A66" s="33" t="s">
        <v>62</v>
      </c>
      <c r="B66" s="34">
        <v>2018</v>
      </c>
      <c r="C66" s="35">
        <v>1</v>
      </c>
      <c r="D66" s="41"/>
      <c r="E66" s="37"/>
      <c r="F66" s="38" t="e">
        <f t="shared" si="6"/>
        <v>#DIV/0!</v>
      </c>
      <c r="G66" s="31">
        <f t="shared" si="7"/>
        <v>0</v>
      </c>
      <c r="H66" s="39">
        <f t="shared" si="8"/>
        <v>0</v>
      </c>
      <c r="I66" s="30" t="e">
        <f t="shared" si="13"/>
        <v>#DIV/0!</v>
      </c>
      <c r="J66" s="43">
        <f t="shared" si="14"/>
        <v>0</v>
      </c>
      <c r="K66" s="44">
        <f t="shared" si="21"/>
        <v>0</v>
      </c>
      <c r="L66" s="30" t="e">
        <f t="shared" si="15"/>
        <v>#DIV/0!</v>
      </c>
      <c r="M66" s="31">
        <f t="shared" si="16"/>
        <v>0</v>
      </c>
      <c r="N66" s="44">
        <f t="shared" si="17"/>
        <v>0</v>
      </c>
      <c r="O66" s="30" t="e">
        <f t="shared" si="18"/>
        <v>#DIV/0!</v>
      </c>
      <c r="P66" s="31">
        <f t="shared" si="19"/>
        <v>0</v>
      </c>
      <c r="Q66" s="44">
        <f t="shared" si="20"/>
        <v>0</v>
      </c>
    </row>
    <row r="67" spans="1:17" hidden="1" outlineLevel="1">
      <c r="A67" s="33" t="s">
        <v>63</v>
      </c>
      <c r="B67" s="34">
        <v>2018</v>
      </c>
      <c r="C67" s="35">
        <v>1</v>
      </c>
      <c r="D67" s="41"/>
      <c r="E67" s="37"/>
      <c r="F67" s="38" t="e">
        <f t="shared" si="6"/>
        <v>#DIV/0!</v>
      </c>
      <c r="G67" s="31">
        <f t="shared" si="7"/>
        <v>0</v>
      </c>
      <c r="H67" s="39">
        <f t="shared" si="8"/>
        <v>0</v>
      </c>
      <c r="I67" s="30" t="e">
        <f t="shared" si="13"/>
        <v>#DIV/0!</v>
      </c>
      <c r="J67" s="43">
        <f t="shared" si="14"/>
        <v>0</v>
      </c>
      <c r="K67" s="44">
        <f t="shared" si="21"/>
        <v>0</v>
      </c>
      <c r="L67" s="30" t="e">
        <f t="shared" si="15"/>
        <v>#DIV/0!</v>
      </c>
      <c r="M67" s="31">
        <f t="shared" si="16"/>
        <v>0</v>
      </c>
      <c r="N67" s="44">
        <f t="shared" si="17"/>
        <v>0</v>
      </c>
      <c r="O67" s="30" t="e">
        <f t="shared" si="18"/>
        <v>#DIV/0!</v>
      </c>
      <c r="P67" s="31">
        <f t="shared" si="19"/>
        <v>0</v>
      </c>
      <c r="Q67" s="44">
        <f t="shared" si="20"/>
        <v>0</v>
      </c>
    </row>
    <row r="68" spans="1:17" hidden="1" outlineLevel="1">
      <c r="A68" s="33" t="s">
        <v>64</v>
      </c>
      <c r="B68" s="34">
        <v>2018</v>
      </c>
      <c r="C68" s="35">
        <v>1</v>
      </c>
      <c r="D68" s="41"/>
      <c r="E68" s="37"/>
      <c r="F68" s="38" t="e">
        <f t="shared" si="6"/>
        <v>#DIV/0!</v>
      </c>
      <c r="G68" s="31">
        <f t="shared" si="7"/>
        <v>0</v>
      </c>
      <c r="H68" s="39">
        <f t="shared" si="8"/>
        <v>0</v>
      </c>
      <c r="I68" s="30" t="e">
        <f t="shared" si="13"/>
        <v>#DIV/0!</v>
      </c>
      <c r="J68" s="43">
        <f t="shared" si="14"/>
        <v>0</v>
      </c>
      <c r="K68" s="44">
        <f t="shared" si="21"/>
        <v>0</v>
      </c>
      <c r="L68" s="30" t="e">
        <f t="shared" si="15"/>
        <v>#DIV/0!</v>
      </c>
      <c r="M68" s="31">
        <f t="shared" si="16"/>
        <v>0</v>
      </c>
      <c r="N68" s="44">
        <f t="shared" si="17"/>
        <v>0</v>
      </c>
      <c r="O68" s="30" t="e">
        <f t="shared" si="18"/>
        <v>#DIV/0!</v>
      </c>
      <c r="P68" s="31">
        <f t="shared" si="19"/>
        <v>0</v>
      </c>
      <c r="Q68" s="44">
        <f t="shared" si="20"/>
        <v>0</v>
      </c>
    </row>
    <row r="69" spans="1:17" hidden="1" outlineLevel="1">
      <c r="A69" s="33" t="s">
        <v>65</v>
      </c>
      <c r="B69" s="34">
        <v>2018</v>
      </c>
      <c r="C69" s="35">
        <v>1</v>
      </c>
      <c r="D69" s="41"/>
      <c r="E69" s="37"/>
      <c r="F69" s="38" t="e">
        <f t="shared" si="6"/>
        <v>#DIV/0!</v>
      </c>
      <c r="G69" s="31">
        <f t="shared" si="7"/>
        <v>0</v>
      </c>
      <c r="H69" s="39">
        <f t="shared" si="8"/>
        <v>0</v>
      </c>
      <c r="I69" s="30" t="e">
        <f t="shared" si="13"/>
        <v>#DIV/0!</v>
      </c>
      <c r="J69" s="43">
        <f t="shared" si="14"/>
        <v>0</v>
      </c>
      <c r="K69" s="44">
        <f t="shared" si="21"/>
        <v>0</v>
      </c>
      <c r="L69" s="30" t="e">
        <f t="shared" si="15"/>
        <v>#DIV/0!</v>
      </c>
      <c r="M69" s="31">
        <f t="shared" si="16"/>
        <v>0</v>
      </c>
      <c r="N69" s="44">
        <f t="shared" si="17"/>
        <v>0</v>
      </c>
      <c r="O69" s="30" t="e">
        <f t="shared" si="18"/>
        <v>#DIV/0!</v>
      </c>
      <c r="P69" s="31">
        <f t="shared" si="19"/>
        <v>0</v>
      </c>
      <c r="Q69" s="44">
        <f t="shared" si="20"/>
        <v>0</v>
      </c>
    </row>
    <row r="70" spans="1:17" hidden="1" outlineLevel="1">
      <c r="A70" s="33" t="s">
        <v>66</v>
      </c>
      <c r="B70" s="34">
        <v>2018</v>
      </c>
      <c r="C70" s="35">
        <v>1</v>
      </c>
      <c r="D70" s="41"/>
      <c r="E70" s="37"/>
      <c r="F70" s="38" t="e">
        <f t="shared" si="6"/>
        <v>#DIV/0!</v>
      </c>
      <c r="G70" s="31">
        <f t="shared" si="7"/>
        <v>0</v>
      </c>
      <c r="H70" s="39">
        <f t="shared" si="8"/>
        <v>0</v>
      </c>
      <c r="I70" s="30" t="e">
        <f t="shared" si="13"/>
        <v>#DIV/0!</v>
      </c>
      <c r="J70" s="43">
        <f t="shared" si="14"/>
        <v>0</v>
      </c>
      <c r="K70" s="44">
        <f t="shared" si="21"/>
        <v>0</v>
      </c>
      <c r="L70" s="30" t="e">
        <f t="shared" si="15"/>
        <v>#DIV/0!</v>
      </c>
      <c r="M70" s="31">
        <f t="shared" si="16"/>
        <v>0</v>
      </c>
      <c r="N70" s="44">
        <f t="shared" si="17"/>
        <v>0</v>
      </c>
      <c r="O70" s="30" t="e">
        <f t="shared" si="18"/>
        <v>#DIV/0!</v>
      </c>
      <c r="P70" s="31">
        <f t="shared" si="19"/>
        <v>0</v>
      </c>
      <c r="Q70" s="44">
        <f t="shared" si="20"/>
        <v>0</v>
      </c>
    </row>
    <row r="71" spans="1:17" hidden="1" outlineLevel="1">
      <c r="A71" s="33" t="s">
        <v>67</v>
      </c>
      <c r="B71" s="34">
        <v>2018</v>
      </c>
      <c r="C71" s="35">
        <v>1</v>
      </c>
      <c r="D71" s="41"/>
      <c r="E71" s="37"/>
      <c r="F71" s="38" t="e">
        <f t="shared" si="6"/>
        <v>#DIV/0!</v>
      </c>
      <c r="G71" s="31">
        <f t="shared" si="7"/>
        <v>0</v>
      </c>
      <c r="H71" s="39">
        <f t="shared" si="8"/>
        <v>0</v>
      </c>
      <c r="I71" s="30" t="e">
        <f t="shared" si="13"/>
        <v>#DIV/0!</v>
      </c>
      <c r="J71" s="43">
        <f t="shared" si="14"/>
        <v>0</v>
      </c>
      <c r="K71" s="44">
        <f t="shared" si="21"/>
        <v>0</v>
      </c>
      <c r="L71" s="30" t="e">
        <f t="shared" si="15"/>
        <v>#DIV/0!</v>
      </c>
      <c r="M71" s="31">
        <f t="shared" si="16"/>
        <v>0</v>
      </c>
      <c r="N71" s="44">
        <f t="shared" si="17"/>
        <v>0</v>
      </c>
      <c r="O71" s="30" t="e">
        <f t="shared" si="18"/>
        <v>#DIV/0!</v>
      </c>
      <c r="P71" s="31">
        <f t="shared" si="19"/>
        <v>0</v>
      </c>
      <c r="Q71" s="44">
        <f t="shared" si="20"/>
        <v>0</v>
      </c>
    </row>
    <row r="72" spans="1:17" hidden="1" outlineLevel="1">
      <c r="A72" s="33" t="s">
        <v>68</v>
      </c>
      <c r="B72" s="34">
        <v>2018</v>
      </c>
      <c r="C72" s="35">
        <v>1</v>
      </c>
      <c r="D72" s="41"/>
      <c r="E72" s="37"/>
      <c r="F72" s="38" t="e">
        <f t="shared" si="6"/>
        <v>#DIV/0!</v>
      </c>
      <c r="G72" s="31">
        <f t="shared" si="7"/>
        <v>0</v>
      </c>
      <c r="H72" s="39">
        <f t="shared" si="8"/>
        <v>0</v>
      </c>
      <c r="I72" s="30" t="e">
        <f t="shared" si="13"/>
        <v>#DIV/0!</v>
      </c>
      <c r="J72" s="43">
        <f t="shared" si="14"/>
        <v>0</v>
      </c>
      <c r="K72" s="44">
        <f t="shared" si="21"/>
        <v>0</v>
      </c>
      <c r="L72" s="30" t="e">
        <f t="shared" si="15"/>
        <v>#DIV/0!</v>
      </c>
      <c r="M72" s="31">
        <f t="shared" si="16"/>
        <v>0</v>
      </c>
      <c r="N72" s="44">
        <f t="shared" si="17"/>
        <v>0</v>
      </c>
      <c r="O72" s="30" t="e">
        <f t="shared" si="18"/>
        <v>#DIV/0!</v>
      </c>
      <c r="P72" s="31">
        <f t="shared" si="19"/>
        <v>0</v>
      </c>
      <c r="Q72" s="44">
        <f t="shared" si="20"/>
        <v>0</v>
      </c>
    </row>
    <row r="73" spans="1:17" collapsed="1">
      <c r="A73" s="25" t="s">
        <v>69</v>
      </c>
      <c r="B73" s="26">
        <v>2018</v>
      </c>
      <c r="C73" s="27">
        <v>1</v>
      </c>
      <c r="D73" s="28">
        <v>3514445.0766192302</v>
      </c>
      <c r="E73" s="40">
        <v>0</v>
      </c>
      <c r="F73" s="30">
        <f t="shared" si="6"/>
        <v>1</v>
      </c>
      <c r="G73" s="31">
        <f t="shared" si="7"/>
        <v>3514445.0766192302</v>
      </c>
      <c r="H73" s="32">
        <v>0</v>
      </c>
      <c r="I73" s="30">
        <f t="shared" si="13"/>
        <v>0.96570685631088671</v>
      </c>
      <c r="J73" s="43">
        <f t="shared" si="14"/>
        <v>3393923.7066192301</v>
      </c>
      <c r="K73" s="44">
        <v>120521.37</v>
      </c>
      <c r="L73" s="30">
        <f t="shared" si="15"/>
        <v>0.76570685631088664</v>
      </c>
      <c r="M73" s="31">
        <f t="shared" si="16"/>
        <v>2691034.691295384</v>
      </c>
      <c r="N73" s="44">
        <f>(+D73*0.2)+K73</f>
        <v>823410.38532384613</v>
      </c>
      <c r="O73" s="30">
        <f t="shared" si="18"/>
        <v>0.56570685631088669</v>
      </c>
      <c r="P73" s="31">
        <f t="shared" si="19"/>
        <v>1988145.6759715378</v>
      </c>
      <c r="Q73" s="44">
        <f>(+D73*0.2)+N73</f>
        <v>1526299.4006476924</v>
      </c>
    </row>
    <row r="74" spans="1:17" hidden="1" outlineLevel="1">
      <c r="A74" s="33" t="s">
        <v>69</v>
      </c>
      <c r="B74" s="34">
        <v>2018</v>
      </c>
      <c r="C74" s="35">
        <v>1</v>
      </c>
      <c r="D74" s="41"/>
      <c r="E74" s="37"/>
      <c r="F74" s="38" t="e">
        <f t="shared" si="6"/>
        <v>#DIV/0!</v>
      </c>
      <c r="G74" s="31">
        <f t="shared" si="7"/>
        <v>0</v>
      </c>
      <c r="H74" s="39">
        <f t="shared" si="8"/>
        <v>0</v>
      </c>
      <c r="I74" s="30" t="e">
        <f t="shared" si="13"/>
        <v>#DIV/0!</v>
      </c>
      <c r="J74" s="43">
        <f t="shared" si="14"/>
        <v>0</v>
      </c>
      <c r="K74" s="44">
        <f t="shared" si="21"/>
        <v>0</v>
      </c>
      <c r="L74" s="30" t="e">
        <f t="shared" si="15"/>
        <v>#DIV/0!</v>
      </c>
      <c r="M74" s="31">
        <f t="shared" si="16"/>
        <v>0</v>
      </c>
      <c r="N74" s="44">
        <f t="shared" si="17"/>
        <v>0</v>
      </c>
      <c r="O74" s="30" t="e">
        <f t="shared" si="18"/>
        <v>#DIV/0!</v>
      </c>
      <c r="P74" s="31">
        <f t="shared" si="19"/>
        <v>0</v>
      </c>
      <c r="Q74" s="44">
        <f t="shared" si="20"/>
        <v>0</v>
      </c>
    </row>
    <row r="75" spans="1:17" hidden="1" outlineLevel="1">
      <c r="A75" s="33" t="s">
        <v>70</v>
      </c>
      <c r="B75" s="34">
        <v>2018</v>
      </c>
      <c r="C75" s="35">
        <v>1</v>
      </c>
      <c r="D75" s="41"/>
      <c r="E75" s="37"/>
      <c r="F75" s="38" t="e">
        <f t="shared" si="6"/>
        <v>#DIV/0!</v>
      </c>
      <c r="G75" s="31">
        <f t="shared" si="7"/>
        <v>0</v>
      </c>
      <c r="H75" s="39">
        <f t="shared" si="8"/>
        <v>0</v>
      </c>
      <c r="I75" s="30" t="e">
        <f t="shared" si="13"/>
        <v>#DIV/0!</v>
      </c>
      <c r="J75" s="43">
        <f t="shared" si="14"/>
        <v>0</v>
      </c>
      <c r="K75" s="44">
        <f t="shared" si="21"/>
        <v>0</v>
      </c>
      <c r="L75" s="30" t="e">
        <f t="shared" si="15"/>
        <v>#DIV/0!</v>
      </c>
      <c r="M75" s="31">
        <f t="shared" si="16"/>
        <v>0</v>
      </c>
      <c r="N75" s="44">
        <f t="shared" si="17"/>
        <v>0</v>
      </c>
      <c r="O75" s="30" t="e">
        <f t="shared" si="18"/>
        <v>#DIV/0!</v>
      </c>
      <c r="P75" s="31">
        <f t="shared" si="19"/>
        <v>0</v>
      </c>
      <c r="Q75" s="44">
        <f t="shared" si="20"/>
        <v>0</v>
      </c>
    </row>
    <row r="76" spans="1:17" hidden="1" outlineLevel="1">
      <c r="A76" s="33" t="s">
        <v>71</v>
      </c>
      <c r="B76" s="34">
        <v>2018</v>
      </c>
      <c r="C76" s="35">
        <v>1</v>
      </c>
      <c r="D76" s="41"/>
      <c r="E76" s="37"/>
      <c r="F76" s="38" t="e">
        <f t="shared" si="6"/>
        <v>#DIV/0!</v>
      </c>
      <c r="G76" s="31">
        <f t="shared" si="7"/>
        <v>0</v>
      </c>
      <c r="H76" s="39">
        <f t="shared" si="8"/>
        <v>0</v>
      </c>
      <c r="I76" s="30" t="e">
        <f t="shared" si="13"/>
        <v>#DIV/0!</v>
      </c>
      <c r="J76" s="43">
        <f t="shared" si="14"/>
        <v>0</v>
      </c>
      <c r="K76" s="44">
        <f t="shared" si="21"/>
        <v>0</v>
      </c>
      <c r="L76" s="30" t="e">
        <f t="shared" si="15"/>
        <v>#DIV/0!</v>
      </c>
      <c r="M76" s="31">
        <f t="shared" si="16"/>
        <v>0</v>
      </c>
      <c r="N76" s="44">
        <f t="shared" si="17"/>
        <v>0</v>
      </c>
      <c r="O76" s="30" t="e">
        <f t="shared" si="18"/>
        <v>#DIV/0!</v>
      </c>
      <c r="P76" s="31">
        <f t="shared" si="19"/>
        <v>0</v>
      </c>
      <c r="Q76" s="44">
        <f t="shared" si="20"/>
        <v>0</v>
      </c>
    </row>
    <row r="77" spans="1:17" hidden="1" outlineLevel="1">
      <c r="A77" s="33" t="s">
        <v>72</v>
      </c>
      <c r="B77" s="34">
        <v>2018</v>
      </c>
      <c r="C77" s="35">
        <v>1</v>
      </c>
      <c r="D77" s="41"/>
      <c r="E77" s="37"/>
      <c r="F77" s="38" t="e">
        <f t="shared" si="6"/>
        <v>#DIV/0!</v>
      </c>
      <c r="G77" s="31">
        <f t="shared" si="7"/>
        <v>0</v>
      </c>
      <c r="H77" s="39">
        <f t="shared" si="8"/>
        <v>0</v>
      </c>
      <c r="I77" s="30" t="e">
        <f t="shared" si="13"/>
        <v>#DIV/0!</v>
      </c>
      <c r="J77" s="43">
        <f t="shared" si="14"/>
        <v>0</v>
      </c>
      <c r="K77" s="44">
        <f t="shared" si="21"/>
        <v>0</v>
      </c>
      <c r="L77" s="30" t="e">
        <f t="shared" si="15"/>
        <v>#DIV/0!</v>
      </c>
      <c r="M77" s="31">
        <f t="shared" si="16"/>
        <v>0</v>
      </c>
      <c r="N77" s="44">
        <f t="shared" si="17"/>
        <v>0</v>
      </c>
      <c r="O77" s="30" t="e">
        <f t="shared" si="18"/>
        <v>#DIV/0!</v>
      </c>
      <c r="P77" s="31">
        <f t="shared" si="19"/>
        <v>0</v>
      </c>
      <c r="Q77" s="44">
        <f t="shared" si="20"/>
        <v>0</v>
      </c>
    </row>
    <row r="78" spans="1:17" hidden="1" outlineLevel="1">
      <c r="A78" s="33" t="s">
        <v>73</v>
      </c>
      <c r="B78" s="34">
        <v>2018</v>
      </c>
      <c r="C78" s="35">
        <v>1</v>
      </c>
      <c r="D78" s="41"/>
      <c r="E78" s="37"/>
      <c r="F78" s="38" t="e">
        <f t="shared" si="6"/>
        <v>#DIV/0!</v>
      </c>
      <c r="G78" s="31">
        <f t="shared" si="7"/>
        <v>0</v>
      </c>
      <c r="H78" s="39">
        <f t="shared" si="8"/>
        <v>0</v>
      </c>
      <c r="I78" s="30" t="e">
        <f t="shared" ref="I78:I109" si="22">(J78/D78)</f>
        <v>#DIV/0!</v>
      </c>
      <c r="J78" s="43">
        <f t="shared" ref="J78:J109" si="23">D78-K78</f>
        <v>0</v>
      </c>
      <c r="K78" s="44">
        <f t="shared" si="21"/>
        <v>0</v>
      </c>
      <c r="L78" s="30" t="e">
        <f t="shared" ref="L78:L109" si="24">(M78/D78)</f>
        <v>#DIV/0!</v>
      </c>
      <c r="M78" s="31">
        <f t="shared" ref="M78:M109" si="25">D78-N78</f>
        <v>0</v>
      </c>
      <c r="N78" s="44">
        <f t="shared" ref="N78:N109" si="26">(+D78*0.15)+K78</f>
        <v>0</v>
      </c>
      <c r="O78" s="30" t="e">
        <f t="shared" ref="O78:O109" si="27">(P78/D78)</f>
        <v>#DIV/0!</v>
      </c>
      <c r="P78" s="31">
        <f t="shared" ref="P78:P109" si="28">D78-Q78</f>
        <v>0</v>
      </c>
      <c r="Q78" s="44">
        <f t="shared" ref="Q78:Q109" si="29">(+D78*0.15)+N78</f>
        <v>0</v>
      </c>
    </row>
    <row r="79" spans="1:17" hidden="1" outlineLevel="1">
      <c r="A79" s="33" t="s">
        <v>74</v>
      </c>
      <c r="B79" s="34">
        <v>2018</v>
      </c>
      <c r="C79" s="35">
        <v>1</v>
      </c>
      <c r="D79" s="41"/>
      <c r="E79" s="37"/>
      <c r="F79" s="38" t="e">
        <f t="shared" ref="F79:F142" si="30">(D79-H79)/D79</f>
        <v>#DIV/0!</v>
      </c>
      <c r="G79" s="31">
        <f t="shared" ref="G79:G142" si="31">+D79-H79</f>
        <v>0</v>
      </c>
      <c r="H79" s="39">
        <f t="shared" ref="H79:H142" si="32">+D79*0.05</f>
        <v>0</v>
      </c>
      <c r="I79" s="30" t="e">
        <f t="shared" si="22"/>
        <v>#DIV/0!</v>
      </c>
      <c r="J79" s="43">
        <f t="shared" si="23"/>
        <v>0</v>
      </c>
      <c r="K79" s="44">
        <f t="shared" si="21"/>
        <v>0</v>
      </c>
      <c r="L79" s="30" t="e">
        <f t="shared" si="24"/>
        <v>#DIV/0!</v>
      </c>
      <c r="M79" s="31">
        <f t="shared" si="25"/>
        <v>0</v>
      </c>
      <c r="N79" s="44">
        <f t="shared" si="26"/>
        <v>0</v>
      </c>
      <c r="O79" s="30" t="e">
        <f t="shared" si="27"/>
        <v>#DIV/0!</v>
      </c>
      <c r="P79" s="31">
        <f t="shared" si="28"/>
        <v>0</v>
      </c>
      <c r="Q79" s="44">
        <f t="shared" si="29"/>
        <v>0</v>
      </c>
    </row>
    <row r="80" spans="1:17" hidden="1" outlineLevel="1">
      <c r="A80" s="33" t="s">
        <v>75</v>
      </c>
      <c r="B80" s="34">
        <v>2018</v>
      </c>
      <c r="C80" s="35">
        <v>1</v>
      </c>
      <c r="D80" s="41"/>
      <c r="E80" s="37"/>
      <c r="F80" s="38" t="e">
        <f t="shared" si="30"/>
        <v>#DIV/0!</v>
      </c>
      <c r="G80" s="31">
        <f t="shared" si="31"/>
        <v>0</v>
      </c>
      <c r="H80" s="39">
        <f t="shared" si="32"/>
        <v>0</v>
      </c>
      <c r="I80" s="30" t="e">
        <f t="shared" si="22"/>
        <v>#DIV/0!</v>
      </c>
      <c r="J80" s="43">
        <f t="shared" si="23"/>
        <v>0</v>
      </c>
      <c r="K80" s="44">
        <f t="shared" si="21"/>
        <v>0</v>
      </c>
      <c r="L80" s="30" t="e">
        <f t="shared" si="24"/>
        <v>#DIV/0!</v>
      </c>
      <c r="M80" s="31">
        <f t="shared" si="25"/>
        <v>0</v>
      </c>
      <c r="N80" s="44">
        <f t="shared" si="26"/>
        <v>0</v>
      </c>
      <c r="O80" s="30" t="e">
        <f t="shared" si="27"/>
        <v>#DIV/0!</v>
      </c>
      <c r="P80" s="31">
        <f t="shared" si="28"/>
        <v>0</v>
      </c>
      <c r="Q80" s="44">
        <f t="shared" si="29"/>
        <v>0</v>
      </c>
    </row>
    <row r="81" spans="1:17" hidden="1" outlineLevel="1">
      <c r="A81" s="33" t="s">
        <v>76</v>
      </c>
      <c r="B81" s="34">
        <v>2018</v>
      </c>
      <c r="C81" s="35">
        <v>1</v>
      </c>
      <c r="D81" s="41"/>
      <c r="E81" s="37"/>
      <c r="F81" s="38" t="e">
        <f t="shared" si="30"/>
        <v>#DIV/0!</v>
      </c>
      <c r="G81" s="31">
        <f t="shared" si="31"/>
        <v>0</v>
      </c>
      <c r="H81" s="39">
        <f t="shared" si="32"/>
        <v>0</v>
      </c>
      <c r="I81" s="30" t="e">
        <f t="shared" si="22"/>
        <v>#DIV/0!</v>
      </c>
      <c r="J81" s="43">
        <f t="shared" si="23"/>
        <v>0</v>
      </c>
      <c r="K81" s="44">
        <f t="shared" si="21"/>
        <v>0</v>
      </c>
      <c r="L81" s="30" t="e">
        <f t="shared" si="24"/>
        <v>#DIV/0!</v>
      </c>
      <c r="M81" s="31">
        <f t="shared" si="25"/>
        <v>0</v>
      </c>
      <c r="N81" s="44">
        <f t="shared" si="26"/>
        <v>0</v>
      </c>
      <c r="O81" s="30" t="e">
        <f t="shared" si="27"/>
        <v>#DIV/0!</v>
      </c>
      <c r="P81" s="31">
        <f t="shared" si="28"/>
        <v>0</v>
      </c>
      <c r="Q81" s="44">
        <f t="shared" si="29"/>
        <v>0</v>
      </c>
    </row>
    <row r="82" spans="1:17" hidden="1" outlineLevel="1">
      <c r="A82" s="33" t="s">
        <v>77</v>
      </c>
      <c r="B82" s="34">
        <v>2018</v>
      </c>
      <c r="C82" s="35">
        <v>1</v>
      </c>
      <c r="D82" s="41"/>
      <c r="E82" s="37"/>
      <c r="F82" s="38" t="e">
        <f t="shared" si="30"/>
        <v>#DIV/0!</v>
      </c>
      <c r="G82" s="31">
        <f t="shared" si="31"/>
        <v>0</v>
      </c>
      <c r="H82" s="39">
        <f t="shared" si="32"/>
        <v>0</v>
      </c>
      <c r="I82" s="30" t="e">
        <f t="shared" si="22"/>
        <v>#DIV/0!</v>
      </c>
      <c r="J82" s="43">
        <f t="shared" si="23"/>
        <v>0</v>
      </c>
      <c r="K82" s="44">
        <f t="shared" si="21"/>
        <v>0</v>
      </c>
      <c r="L82" s="30" t="e">
        <f t="shared" si="24"/>
        <v>#DIV/0!</v>
      </c>
      <c r="M82" s="31">
        <f t="shared" si="25"/>
        <v>0</v>
      </c>
      <c r="N82" s="44">
        <f t="shared" si="26"/>
        <v>0</v>
      </c>
      <c r="O82" s="30" t="e">
        <f t="shared" si="27"/>
        <v>#DIV/0!</v>
      </c>
      <c r="P82" s="31">
        <f t="shared" si="28"/>
        <v>0</v>
      </c>
      <c r="Q82" s="44">
        <f t="shared" si="29"/>
        <v>0</v>
      </c>
    </row>
    <row r="83" spans="1:17" hidden="1" outlineLevel="1">
      <c r="A83" s="33" t="s">
        <v>78</v>
      </c>
      <c r="B83" s="34">
        <v>2018</v>
      </c>
      <c r="C83" s="35">
        <v>1</v>
      </c>
      <c r="D83" s="41"/>
      <c r="E83" s="37"/>
      <c r="F83" s="38" t="e">
        <f t="shared" si="30"/>
        <v>#DIV/0!</v>
      </c>
      <c r="G83" s="31">
        <f t="shared" si="31"/>
        <v>0</v>
      </c>
      <c r="H83" s="39">
        <f t="shared" si="32"/>
        <v>0</v>
      </c>
      <c r="I83" s="30" t="e">
        <f t="shared" si="22"/>
        <v>#DIV/0!</v>
      </c>
      <c r="J83" s="43">
        <f t="shared" si="23"/>
        <v>0</v>
      </c>
      <c r="K83" s="44">
        <f t="shared" si="21"/>
        <v>0</v>
      </c>
      <c r="L83" s="30" t="e">
        <f t="shared" si="24"/>
        <v>#DIV/0!</v>
      </c>
      <c r="M83" s="31">
        <f t="shared" si="25"/>
        <v>0</v>
      </c>
      <c r="N83" s="44">
        <f t="shared" si="26"/>
        <v>0</v>
      </c>
      <c r="O83" s="30" t="e">
        <f t="shared" si="27"/>
        <v>#DIV/0!</v>
      </c>
      <c r="P83" s="31">
        <f t="shared" si="28"/>
        <v>0</v>
      </c>
      <c r="Q83" s="44">
        <f t="shared" si="29"/>
        <v>0</v>
      </c>
    </row>
    <row r="84" spans="1:17" hidden="1" outlineLevel="1">
      <c r="A84" s="33" t="s">
        <v>79</v>
      </c>
      <c r="B84" s="34">
        <v>2018</v>
      </c>
      <c r="C84" s="35">
        <v>1</v>
      </c>
      <c r="D84" s="41"/>
      <c r="E84" s="37"/>
      <c r="F84" s="38" t="e">
        <f t="shared" si="30"/>
        <v>#DIV/0!</v>
      </c>
      <c r="G84" s="31">
        <f t="shared" si="31"/>
        <v>0</v>
      </c>
      <c r="H84" s="39">
        <f t="shared" si="32"/>
        <v>0</v>
      </c>
      <c r="I84" s="30" t="e">
        <f t="shared" si="22"/>
        <v>#DIV/0!</v>
      </c>
      <c r="J84" s="43">
        <f t="shared" si="23"/>
        <v>0</v>
      </c>
      <c r="K84" s="44">
        <f t="shared" si="21"/>
        <v>0</v>
      </c>
      <c r="L84" s="30" t="e">
        <f t="shared" si="24"/>
        <v>#DIV/0!</v>
      </c>
      <c r="M84" s="31">
        <f t="shared" si="25"/>
        <v>0</v>
      </c>
      <c r="N84" s="44">
        <f t="shared" si="26"/>
        <v>0</v>
      </c>
      <c r="O84" s="30" t="e">
        <f t="shared" si="27"/>
        <v>#DIV/0!</v>
      </c>
      <c r="P84" s="31">
        <f t="shared" si="28"/>
        <v>0</v>
      </c>
      <c r="Q84" s="44">
        <f t="shared" si="29"/>
        <v>0</v>
      </c>
    </row>
    <row r="85" spans="1:17" hidden="1" outlineLevel="1">
      <c r="A85" s="33" t="s">
        <v>80</v>
      </c>
      <c r="B85" s="34">
        <v>2018</v>
      </c>
      <c r="C85" s="35">
        <v>1</v>
      </c>
      <c r="D85" s="41"/>
      <c r="E85" s="37"/>
      <c r="F85" s="38" t="e">
        <f t="shared" si="30"/>
        <v>#DIV/0!</v>
      </c>
      <c r="G85" s="31">
        <f t="shared" si="31"/>
        <v>0</v>
      </c>
      <c r="H85" s="39">
        <f t="shared" si="32"/>
        <v>0</v>
      </c>
      <c r="I85" s="30" t="e">
        <f t="shared" si="22"/>
        <v>#DIV/0!</v>
      </c>
      <c r="J85" s="43">
        <f t="shared" si="23"/>
        <v>0</v>
      </c>
      <c r="K85" s="44">
        <f t="shared" si="21"/>
        <v>0</v>
      </c>
      <c r="L85" s="30" t="e">
        <f t="shared" si="24"/>
        <v>#DIV/0!</v>
      </c>
      <c r="M85" s="31">
        <f t="shared" si="25"/>
        <v>0</v>
      </c>
      <c r="N85" s="44">
        <f t="shared" si="26"/>
        <v>0</v>
      </c>
      <c r="O85" s="30" t="e">
        <f t="shared" si="27"/>
        <v>#DIV/0!</v>
      </c>
      <c r="P85" s="31">
        <f t="shared" si="28"/>
        <v>0</v>
      </c>
      <c r="Q85" s="44">
        <f t="shared" si="29"/>
        <v>0</v>
      </c>
    </row>
    <row r="86" spans="1:17" hidden="1" outlineLevel="1">
      <c r="A86" s="33" t="s">
        <v>81</v>
      </c>
      <c r="B86" s="34">
        <v>2018</v>
      </c>
      <c r="C86" s="35">
        <v>1</v>
      </c>
      <c r="D86" s="41"/>
      <c r="E86" s="37"/>
      <c r="F86" s="38" t="e">
        <f t="shared" si="30"/>
        <v>#DIV/0!</v>
      </c>
      <c r="G86" s="31">
        <f t="shared" si="31"/>
        <v>0</v>
      </c>
      <c r="H86" s="39">
        <f t="shared" si="32"/>
        <v>0</v>
      </c>
      <c r="I86" s="30" t="e">
        <f t="shared" si="22"/>
        <v>#DIV/0!</v>
      </c>
      <c r="J86" s="43">
        <f t="shared" si="23"/>
        <v>0</v>
      </c>
      <c r="K86" s="44">
        <f t="shared" ref="K86:K117" si="33">(+D86*0.08)+H86</f>
        <v>0</v>
      </c>
      <c r="L86" s="30" t="e">
        <f t="shared" si="24"/>
        <v>#DIV/0!</v>
      </c>
      <c r="M86" s="31">
        <f t="shared" si="25"/>
        <v>0</v>
      </c>
      <c r="N86" s="44">
        <f t="shared" si="26"/>
        <v>0</v>
      </c>
      <c r="O86" s="30" t="e">
        <f t="shared" si="27"/>
        <v>#DIV/0!</v>
      </c>
      <c r="P86" s="31">
        <f t="shared" si="28"/>
        <v>0</v>
      </c>
      <c r="Q86" s="44">
        <f t="shared" si="29"/>
        <v>0</v>
      </c>
    </row>
    <row r="87" spans="1:17" s="4" customFormat="1" ht="12.75" collapsed="1">
      <c r="A87" s="53" t="s">
        <v>82</v>
      </c>
      <c r="B87" s="26">
        <v>2018</v>
      </c>
      <c r="C87" s="27">
        <v>1</v>
      </c>
      <c r="D87" s="28">
        <v>2529.3234724416302</v>
      </c>
      <c r="E87" s="54">
        <v>0</v>
      </c>
      <c r="F87" s="30">
        <f t="shared" si="30"/>
        <v>1</v>
      </c>
      <c r="G87" s="31">
        <f t="shared" si="31"/>
        <v>2529.3234724416302</v>
      </c>
      <c r="H87" s="32">
        <v>0</v>
      </c>
      <c r="I87" s="30">
        <f t="shared" si="22"/>
        <v>0.89109736140862206</v>
      </c>
      <c r="J87" s="43">
        <f t="shared" si="23"/>
        <v>2253.8734724416304</v>
      </c>
      <c r="K87" s="44">
        <v>275.45</v>
      </c>
      <c r="L87" s="30">
        <f t="shared" si="24"/>
        <v>0.49109736140862204</v>
      </c>
      <c r="M87" s="31">
        <f t="shared" si="25"/>
        <v>1242.1440834649782</v>
      </c>
      <c r="N87" s="44">
        <f>(+D87*0.4)+K87</f>
        <v>1287.179388976652</v>
      </c>
      <c r="O87" s="30">
        <f t="shared" si="27"/>
        <v>0</v>
      </c>
      <c r="P87" s="31">
        <f t="shared" si="28"/>
        <v>0</v>
      </c>
      <c r="Q87" s="44">
        <f>M87+N87</f>
        <v>2529.3234724416302</v>
      </c>
    </row>
    <row r="88" spans="1:17">
      <c r="A88" s="25" t="s">
        <v>83</v>
      </c>
      <c r="B88" s="26">
        <v>2018</v>
      </c>
      <c r="C88" s="27">
        <v>1</v>
      </c>
      <c r="D88" s="28">
        <v>7581463.8467155201</v>
      </c>
      <c r="E88" s="40">
        <v>0</v>
      </c>
      <c r="F88" s="30">
        <f t="shared" si="30"/>
        <v>1</v>
      </c>
      <c r="G88" s="31">
        <f t="shared" si="31"/>
        <v>7581463.8467155201</v>
      </c>
      <c r="H88" s="32">
        <v>0</v>
      </c>
      <c r="I88" s="30">
        <f t="shared" si="22"/>
        <v>1</v>
      </c>
      <c r="J88" s="43">
        <f t="shared" si="23"/>
        <v>7581463.8467155201</v>
      </c>
      <c r="K88" s="44">
        <v>0</v>
      </c>
      <c r="L88" s="30">
        <f t="shared" si="24"/>
        <v>0.63014130164126625</v>
      </c>
      <c r="M88" s="31">
        <f t="shared" si="25"/>
        <v>4777393.4967155196</v>
      </c>
      <c r="N88" s="44">
        <v>2804070.35</v>
      </c>
      <c r="O88" s="30">
        <f t="shared" si="27"/>
        <v>0.53014130164126638</v>
      </c>
      <c r="P88" s="31">
        <f t="shared" si="28"/>
        <v>4019247.1120439679</v>
      </c>
      <c r="Q88" s="44">
        <f>(+D88*0.1)+N88</f>
        <v>3562216.7346715522</v>
      </c>
    </row>
    <row r="89" spans="1:17" hidden="1" outlineLevel="1">
      <c r="A89" s="33" t="s">
        <v>83</v>
      </c>
      <c r="B89" s="34">
        <v>2018</v>
      </c>
      <c r="C89" s="35">
        <v>1</v>
      </c>
      <c r="D89" s="41"/>
      <c r="E89" s="37"/>
      <c r="F89" s="38" t="e">
        <f t="shared" si="30"/>
        <v>#DIV/0!</v>
      </c>
      <c r="G89" s="31">
        <f t="shared" si="31"/>
        <v>0</v>
      </c>
      <c r="H89" s="39">
        <f t="shared" si="32"/>
        <v>0</v>
      </c>
      <c r="I89" s="30" t="e">
        <f t="shared" si="22"/>
        <v>#DIV/0!</v>
      </c>
      <c r="J89" s="43">
        <f t="shared" si="23"/>
        <v>0</v>
      </c>
      <c r="K89" s="44">
        <f t="shared" si="33"/>
        <v>0</v>
      </c>
      <c r="L89" s="30" t="e">
        <f t="shared" si="24"/>
        <v>#DIV/0!</v>
      </c>
      <c r="M89" s="31">
        <f t="shared" si="25"/>
        <v>0</v>
      </c>
      <c r="N89" s="44">
        <f t="shared" si="26"/>
        <v>0</v>
      </c>
      <c r="O89" s="30" t="e">
        <f t="shared" si="27"/>
        <v>#DIV/0!</v>
      </c>
      <c r="P89" s="31">
        <f t="shared" si="28"/>
        <v>0</v>
      </c>
      <c r="Q89" s="44">
        <f t="shared" si="29"/>
        <v>0</v>
      </c>
    </row>
    <row r="90" spans="1:17" hidden="1" outlineLevel="1">
      <c r="A90" s="33" t="s">
        <v>84</v>
      </c>
      <c r="B90" s="34">
        <v>2018</v>
      </c>
      <c r="C90" s="35">
        <v>1</v>
      </c>
      <c r="D90" s="41"/>
      <c r="E90" s="37"/>
      <c r="F90" s="38" t="e">
        <f t="shared" si="30"/>
        <v>#DIV/0!</v>
      </c>
      <c r="G90" s="31">
        <f t="shared" si="31"/>
        <v>0</v>
      </c>
      <c r="H90" s="39">
        <f t="shared" si="32"/>
        <v>0</v>
      </c>
      <c r="I90" s="30" t="e">
        <f t="shared" si="22"/>
        <v>#DIV/0!</v>
      </c>
      <c r="J90" s="43">
        <f t="shared" si="23"/>
        <v>0</v>
      </c>
      <c r="K90" s="44">
        <f t="shared" si="33"/>
        <v>0</v>
      </c>
      <c r="L90" s="30" t="e">
        <f t="shared" si="24"/>
        <v>#DIV/0!</v>
      </c>
      <c r="M90" s="31">
        <f t="shared" si="25"/>
        <v>0</v>
      </c>
      <c r="N90" s="44">
        <f t="shared" si="26"/>
        <v>0</v>
      </c>
      <c r="O90" s="30" t="e">
        <f t="shared" si="27"/>
        <v>#DIV/0!</v>
      </c>
      <c r="P90" s="31">
        <f t="shared" si="28"/>
        <v>0</v>
      </c>
      <c r="Q90" s="44">
        <f t="shared" si="29"/>
        <v>0</v>
      </c>
    </row>
    <row r="91" spans="1:17" hidden="1" outlineLevel="1">
      <c r="A91" s="33" t="s">
        <v>85</v>
      </c>
      <c r="B91" s="34">
        <v>2018</v>
      </c>
      <c r="C91" s="35">
        <v>1</v>
      </c>
      <c r="D91" s="41"/>
      <c r="E91" s="37"/>
      <c r="F91" s="38" t="e">
        <f t="shared" si="30"/>
        <v>#DIV/0!</v>
      </c>
      <c r="G91" s="31">
        <f t="shared" si="31"/>
        <v>0</v>
      </c>
      <c r="H91" s="39">
        <f t="shared" si="32"/>
        <v>0</v>
      </c>
      <c r="I91" s="30" t="e">
        <f t="shared" si="22"/>
        <v>#DIV/0!</v>
      </c>
      <c r="J91" s="43">
        <f t="shared" si="23"/>
        <v>0</v>
      </c>
      <c r="K91" s="44">
        <f t="shared" si="33"/>
        <v>0</v>
      </c>
      <c r="L91" s="30" t="e">
        <f t="shared" si="24"/>
        <v>#DIV/0!</v>
      </c>
      <c r="M91" s="31">
        <f t="shared" si="25"/>
        <v>0</v>
      </c>
      <c r="N91" s="44">
        <f t="shared" si="26"/>
        <v>0</v>
      </c>
      <c r="O91" s="30" t="e">
        <f t="shared" si="27"/>
        <v>#DIV/0!</v>
      </c>
      <c r="P91" s="31">
        <f t="shared" si="28"/>
        <v>0</v>
      </c>
      <c r="Q91" s="44">
        <f t="shared" si="29"/>
        <v>0</v>
      </c>
    </row>
    <row r="92" spans="1:17" hidden="1" outlineLevel="1">
      <c r="A92" s="33" t="s">
        <v>86</v>
      </c>
      <c r="B92" s="34">
        <v>2018</v>
      </c>
      <c r="C92" s="35">
        <v>1</v>
      </c>
      <c r="D92" s="41"/>
      <c r="E92" s="37"/>
      <c r="F92" s="38" t="e">
        <f t="shared" si="30"/>
        <v>#DIV/0!</v>
      </c>
      <c r="G92" s="31">
        <f t="shared" si="31"/>
        <v>0</v>
      </c>
      <c r="H92" s="39">
        <f t="shared" si="32"/>
        <v>0</v>
      </c>
      <c r="I92" s="30" t="e">
        <f t="shared" si="22"/>
        <v>#DIV/0!</v>
      </c>
      <c r="J92" s="43">
        <f t="shared" si="23"/>
        <v>0</v>
      </c>
      <c r="K92" s="44">
        <f t="shared" si="33"/>
        <v>0</v>
      </c>
      <c r="L92" s="30" t="e">
        <f t="shared" si="24"/>
        <v>#DIV/0!</v>
      </c>
      <c r="M92" s="31">
        <f t="shared" si="25"/>
        <v>0</v>
      </c>
      <c r="N92" s="44">
        <f t="shared" si="26"/>
        <v>0</v>
      </c>
      <c r="O92" s="30" t="e">
        <f t="shared" si="27"/>
        <v>#DIV/0!</v>
      </c>
      <c r="P92" s="31">
        <f t="shared" si="28"/>
        <v>0</v>
      </c>
      <c r="Q92" s="44">
        <f t="shared" si="29"/>
        <v>0</v>
      </c>
    </row>
    <row r="93" spans="1:17" hidden="1" outlineLevel="1">
      <c r="A93" s="33" t="s">
        <v>87</v>
      </c>
      <c r="B93" s="34">
        <v>2018</v>
      </c>
      <c r="C93" s="35">
        <v>1</v>
      </c>
      <c r="D93" s="41"/>
      <c r="E93" s="37"/>
      <c r="F93" s="38" t="e">
        <f t="shared" si="30"/>
        <v>#DIV/0!</v>
      </c>
      <c r="G93" s="31">
        <f t="shared" si="31"/>
        <v>0</v>
      </c>
      <c r="H93" s="39">
        <f t="shared" si="32"/>
        <v>0</v>
      </c>
      <c r="I93" s="30" t="e">
        <f t="shared" si="22"/>
        <v>#DIV/0!</v>
      </c>
      <c r="J93" s="43">
        <f t="shared" si="23"/>
        <v>0</v>
      </c>
      <c r="K93" s="44">
        <f t="shared" si="33"/>
        <v>0</v>
      </c>
      <c r="L93" s="30" t="e">
        <f t="shared" si="24"/>
        <v>#DIV/0!</v>
      </c>
      <c r="M93" s="31">
        <f t="shared" si="25"/>
        <v>0</v>
      </c>
      <c r="N93" s="44">
        <f t="shared" si="26"/>
        <v>0</v>
      </c>
      <c r="O93" s="30" t="e">
        <f t="shared" si="27"/>
        <v>#DIV/0!</v>
      </c>
      <c r="P93" s="31">
        <f t="shared" si="28"/>
        <v>0</v>
      </c>
      <c r="Q93" s="44">
        <f t="shared" si="29"/>
        <v>0</v>
      </c>
    </row>
    <row r="94" spans="1:17" hidden="1" outlineLevel="1">
      <c r="A94" s="33" t="s">
        <v>88</v>
      </c>
      <c r="B94" s="34">
        <v>2018</v>
      </c>
      <c r="C94" s="35">
        <v>1</v>
      </c>
      <c r="D94" s="41"/>
      <c r="E94" s="37"/>
      <c r="F94" s="38" t="e">
        <f t="shared" si="30"/>
        <v>#DIV/0!</v>
      </c>
      <c r="G94" s="31">
        <f t="shared" si="31"/>
        <v>0</v>
      </c>
      <c r="H94" s="39">
        <f t="shared" si="32"/>
        <v>0</v>
      </c>
      <c r="I94" s="30" t="e">
        <f t="shared" si="22"/>
        <v>#DIV/0!</v>
      </c>
      <c r="J94" s="43">
        <f t="shared" si="23"/>
        <v>0</v>
      </c>
      <c r="K94" s="44">
        <f t="shared" si="33"/>
        <v>0</v>
      </c>
      <c r="L94" s="30" t="e">
        <f t="shared" si="24"/>
        <v>#DIV/0!</v>
      </c>
      <c r="M94" s="31">
        <f t="shared" si="25"/>
        <v>0</v>
      </c>
      <c r="N94" s="44">
        <f t="shared" si="26"/>
        <v>0</v>
      </c>
      <c r="O94" s="30" t="e">
        <f t="shared" si="27"/>
        <v>#DIV/0!</v>
      </c>
      <c r="P94" s="31">
        <f t="shared" si="28"/>
        <v>0</v>
      </c>
      <c r="Q94" s="44">
        <f t="shared" si="29"/>
        <v>0</v>
      </c>
    </row>
    <row r="95" spans="1:17" hidden="1" outlineLevel="1">
      <c r="A95" s="33" t="s">
        <v>89</v>
      </c>
      <c r="B95" s="34">
        <v>2018</v>
      </c>
      <c r="C95" s="35">
        <v>1</v>
      </c>
      <c r="D95" s="41"/>
      <c r="E95" s="37"/>
      <c r="F95" s="38" t="e">
        <f t="shared" si="30"/>
        <v>#DIV/0!</v>
      </c>
      <c r="G95" s="31">
        <f t="shared" si="31"/>
        <v>0</v>
      </c>
      <c r="H95" s="39">
        <f t="shared" si="32"/>
        <v>0</v>
      </c>
      <c r="I95" s="30" t="e">
        <f t="shared" si="22"/>
        <v>#DIV/0!</v>
      </c>
      <c r="J95" s="43">
        <f t="shared" si="23"/>
        <v>0</v>
      </c>
      <c r="K95" s="44">
        <f t="shared" si="33"/>
        <v>0</v>
      </c>
      <c r="L95" s="30" t="e">
        <f t="shared" si="24"/>
        <v>#DIV/0!</v>
      </c>
      <c r="M95" s="31">
        <f t="shared" si="25"/>
        <v>0</v>
      </c>
      <c r="N95" s="44">
        <f t="shared" si="26"/>
        <v>0</v>
      </c>
      <c r="O95" s="30" t="e">
        <f t="shared" si="27"/>
        <v>#DIV/0!</v>
      </c>
      <c r="P95" s="31">
        <f t="shared" si="28"/>
        <v>0</v>
      </c>
      <c r="Q95" s="44">
        <f t="shared" si="29"/>
        <v>0</v>
      </c>
    </row>
    <row r="96" spans="1:17" hidden="1" outlineLevel="1">
      <c r="A96" s="33" t="s">
        <v>90</v>
      </c>
      <c r="B96" s="34">
        <v>2018</v>
      </c>
      <c r="C96" s="35">
        <v>1</v>
      </c>
      <c r="D96" s="41"/>
      <c r="E96" s="37"/>
      <c r="F96" s="38" t="e">
        <f t="shared" si="30"/>
        <v>#DIV/0!</v>
      </c>
      <c r="G96" s="31">
        <f t="shared" si="31"/>
        <v>0</v>
      </c>
      <c r="H96" s="39">
        <f t="shared" si="32"/>
        <v>0</v>
      </c>
      <c r="I96" s="30" t="e">
        <f t="shared" si="22"/>
        <v>#DIV/0!</v>
      </c>
      <c r="J96" s="43">
        <f t="shared" si="23"/>
        <v>0</v>
      </c>
      <c r="K96" s="44">
        <f t="shared" si="33"/>
        <v>0</v>
      </c>
      <c r="L96" s="30" t="e">
        <f t="shared" si="24"/>
        <v>#DIV/0!</v>
      </c>
      <c r="M96" s="31">
        <f t="shared" si="25"/>
        <v>0</v>
      </c>
      <c r="N96" s="44">
        <f t="shared" si="26"/>
        <v>0</v>
      </c>
      <c r="O96" s="30" t="e">
        <f t="shared" si="27"/>
        <v>#DIV/0!</v>
      </c>
      <c r="P96" s="31">
        <f t="shared" si="28"/>
        <v>0</v>
      </c>
      <c r="Q96" s="44">
        <f t="shared" si="29"/>
        <v>0</v>
      </c>
    </row>
    <row r="97" spans="1:17" hidden="1" outlineLevel="1">
      <c r="A97" s="33" t="s">
        <v>91</v>
      </c>
      <c r="B97" s="34">
        <v>2018</v>
      </c>
      <c r="C97" s="35">
        <v>1</v>
      </c>
      <c r="D97" s="41"/>
      <c r="E97" s="37"/>
      <c r="F97" s="38" t="e">
        <f t="shared" si="30"/>
        <v>#DIV/0!</v>
      </c>
      <c r="G97" s="31">
        <f t="shared" si="31"/>
        <v>0</v>
      </c>
      <c r="H97" s="39">
        <f t="shared" si="32"/>
        <v>0</v>
      </c>
      <c r="I97" s="30" t="e">
        <f t="shared" si="22"/>
        <v>#DIV/0!</v>
      </c>
      <c r="J97" s="43">
        <f t="shared" si="23"/>
        <v>0</v>
      </c>
      <c r="K97" s="44">
        <f t="shared" si="33"/>
        <v>0</v>
      </c>
      <c r="L97" s="30" t="e">
        <f t="shared" si="24"/>
        <v>#DIV/0!</v>
      </c>
      <c r="M97" s="31">
        <f t="shared" si="25"/>
        <v>0</v>
      </c>
      <c r="N97" s="44">
        <f t="shared" si="26"/>
        <v>0</v>
      </c>
      <c r="O97" s="30" t="e">
        <f t="shared" si="27"/>
        <v>#DIV/0!</v>
      </c>
      <c r="P97" s="31">
        <f t="shared" si="28"/>
        <v>0</v>
      </c>
      <c r="Q97" s="44">
        <f t="shared" si="29"/>
        <v>0</v>
      </c>
    </row>
    <row r="98" spans="1:17" hidden="1" outlineLevel="1">
      <c r="A98" s="33" t="s">
        <v>92</v>
      </c>
      <c r="B98" s="34">
        <v>2018</v>
      </c>
      <c r="C98" s="35">
        <v>1</v>
      </c>
      <c r="D98" s="41"/>
      <c r="E98" s="37"/>
      <c r="F98" s="38" t="e">
        <f t="shared" si="30"/>
        <v>#DIV/0!</v>
      </c>
      <c r="G98" s="31">
        <f t="shared" si="31"/>
        <v>0</v>
      </c>
      <c r="H98" s="39">
        <f t="shared" si="32"/>
        <v>0</v>
      </c>
      <c r="I98" s="30" t="e">
        <f t="shared" si="22"/>
        <v>#DIV/0!</v>
      </c>
      <c r="J98" s="43">
        <f t="shared" si="23"/>
        <v>0</v>
      </c>
      <c r="K98" s="44">
        <f t="shared" si="33"/>
        <v>0</v>
      </c>
      <c r="L98" s="30" t="e">
        <f t="shared" si="24"/>
        <v>#DIV/0!</v>
      </c>
      <c r="M98" s="31">
        <f t="shared" si="25"/>
        <v>0</v>
      </c>
      <c r="N98" s="44">
        <f t="shared" si="26"/>
        <v>0</v>
      </c>
      <c r="O98" s="30" t="e">
        <f t="shared" si="27"/>
        <v>#DIV/0!</v>
      </c>
      <c r="P98" s="31">
        <f t="shared" si="28"/>
        <v>0</v>
      </c>
      <c r="Q98" s="44">
        <f t="shared" si="29"/>
        <v>0</v>
      </c>
    </row>
    <row r="99" spans="1:17" hidden="1" outlineLevel="1">
      <c r="A99" s="33" t="s">
        <v>93</v>
      </c>
      <c r="B99" s="34">
        <v>2018</v>
      </c>
      <c r="C99" s="35">
        <v>1</v>
      </c>
      <c r="D99" s="41"/>
      <c r="E99" s="37"/>
      <c r="F99" s="38" t="e">
        <f t="shared" si="30"/>
        <v>#DIV/0!</v>
      </c>
      <c r="G99" s="31">
        <f t="shared" si="31"/>
        <v>0</v>
      </c>
      <c r="H99" s="39">
        <f t="shared" si="32"/>
        <v>0</v>
      </c>
      <c r="I99" s="30" t="e">
        <f t="shared" si="22"/>
        <v>#DIV/0!</v>
      </c>
      <c r="J99" s="43">
        <f t="shared" si="23"/>
        <v>0</v>
      </c>
      <c r="K99" s="44">
        <f t="shared" si="33"/>
        <v>0</v>
      </c>
      <c r="L99" s="30" t="e">
        <f t="shared" si="24"/>
        <v>#DIV/0!</v>
      </c>
      <c r="M99" s="31">
        <f t="shared" si="25"/>
        <v>0</v>
      </c>
      <c r="N99" s="44">
        <f t="shared" si="26"/>
        <v>0</v>
      </c>
      <c r="O99" s="30" t="e">
        <f t="shared" si="27"/>
        <v>#DIV/0!</v>
      </c>
      <c r="P99" s="31">
        <f t="shared" si="28"/>
        <v>0</v>
      </c>
      <c r="Q99" s="44">
        <f t="shared" si="29"/>
        <v>0</v>
      </c>
    </row>
    <row r="100" spans="1:17" hidden="1" outlineLevel="1">
      <c r="A100" s="33" t="s">
        <v>94</v>
      </c>
      <c r="B100" s="34">
        <v>2018</v>
      </c>
      <c r="C100" s="35">
        <v>1</v>
      </c>
      <c r="D100" s="41"/>
      <c r="E100" s="37"/>
      <c r="F100" s="38" t="e">
        <f t="shared" si="30"/>
        <v>#DIV/0!</v>
      </c>
      <c r="G100" s="31">
        <f t="shared" si="31"/>
        <v>0</v>
      </c>
      <c r="H100" s="39">
        <f t="shared" si="32"/>
        <v>0</v>
      </c>
      <c r="I100" s="30" t="e">
        <f t="shared" si="22"/>
        <v>#DIV/0!</v>
      </c>
      <c r="J100" s="43">
        <f t="shared" si="23"/>
        <v>0</v>
      </c>
      <c r="K100" s="44">
        <f t="shared" si="33"/>
        <v>0</v>
      </c>
      <c r="L100" s="30" t="e">
        <f t="shared" si="24"/>
        <v>#DIV/0!</v>
      </c>
      <c r="M100" s="31">
        <f t="shared" si="25"/>
        <v>0</v>
      </c>
      <c r="N100" s="44">
        <f t="shared" si="26"/>
        <v>0</v>
      </c>
      <c r="O100" s="30" t="e">
        <f t="shared" si="27"/>
        <v>#DIV/0!</v>
      </c>
      <c r="P100" s="31">
        <f t="shared" si="28"/>
        <v>0</v>
      </c>
      <c r="Q100" s="44">
        <f t="shared" si="29"/>
        <v>0</v>
      </c>
    </row>
    <row r="101" spans="1:17" hidden="1" outlineLevel="1">
      <c r="A101" s="33" t="s">
        <v>95</v>
      </c>
      <c r="B101" s="34">
        <v>2018</v>
      </c>
      <c r="C101" s="35">
        <v>1</v>
      </c>
      <c r="D101" s="41"/>
      <c r="E101" s="37"/>
      <c r="F101" s="38" t="e">
        <f t="shared" si="30"/>
        <v>#DIV/0!</v>
      </c>
      <c r="G101" s="31">
        <f t="shared" si="31"/>
        <v>0</v>
      </c>
      <c r="H101" s="39">
        <f t="shared" si="32"/>
        <v>0</v>
      </c>
      <c r="I101" s="30" t="e">
        <f t="shared" si="22"/>
        <v>#DIV/0!</v>
      </c>
      <c r="J101" s="43">
        <f t="shared" si="23"/>
        <v>0</v>
      </c>
      <c r="K101" s="44">
        <f t="shared" si="33"/>
        <v>0</v>
      </c>
      <c r="L101" s="30" t="e">
        <f t="shared" si="24"/>
        <v>#DIV/0!</v>
      </c>
      <c r="M101" s="31">
        <f t="shared" si="25"/>
        <v>0</v>
      </c>
      <c r="N101" s="44">
        <f t="shared" si="26"/>
        <v>0</v>
      </c>
      <c r="O101" s="30" t="e">
        <f t="shared" si="27"/>
        <v>#DIV/0!</v>
      </c>
      <c r="P101" s="31">
        <f t="shared" si="28"/>
        <v>0</v>
      </c>
      <c r="Q101" s="44">
        <f t="shared" si="29"/>
        <v>0</v>
      </c>
    </row>
    <row r="102" spans="1:17" collapsed="1">
      <c r="A102" s="25" t="s">
        <v>96</v>
      </c>
      <c r="B102" s="26">
        <v>2018</v>
      </c>
      <c r="C102" s="27">
        <v>1</v>
      </c>
      <c r="D102" s="28">
        <v>2094645.5130302799</v>
      </c>
      <c r="E102" s="40">
        <v>0</v>
      </c>
      <c r="F102" s="30">
        <f t="shared" si="30"/>
        <v>1</v>
      </c>
      <c r="G102" s="31">
        <f t="shared" si="31"/>
        <v>2094645.5130302799</v>
      </c>
      <c r="H102" s="32">
        <v>0</v>
      </c>
      <c r="I102" s="30">
        <f t="shared" si="22"/>
        <v>1</v>
      </c>
      <c r="J102" s="43">
        <f t="shared" si="23"/>
        <v>2094645.5130302799</v>
      </c>
      <c r="K102" s="44">
        <v>0</v>
      </c>
      <c r="L102" s="30">
        <f t="shared" si="24"/>
        <v>0.95</v>
      </c>
      <c r="M102" s="31">
        <f t="shared" si="25"/>
        <v>1989913.2373787658</v>
      </c>
      <c r="N102" s="44">
        <f>(+D102*0.05)+K102</f>
        <v>104732.27565151401</v>
      </c>
      <c r="O102" s="30">
        <f t="shared" si="27"/>
        <v>0.85</v>
      </c>
      <c r="P102" s="31">
        <f t="shared" si="28"/>
        <v>1780448.6860757379</v>
      </c>
      <c r="Q102" s="44">
        <f>(+D102*0.1)+N102</f>
        <v>314196.82695454202</v>
      </c>
    </row>
    <row r="103" spans="1:17" hidden="1" outlineLevel="1">
      <c r="A103" s="33" t="s">
        <v>96</v>
      </c>
      <c r="B103" s="34">
        <v>2018</v>
      </c>
      <c r="C103" s="35">
        <v>1</v>
      </c>
      <c r="D103" s="41"/>
      <c r="E103" s="37"/>
      <c r="F103" s="38" t="e">
        <f t="shared" si="30"/>
        <v>#DIV/0!</v>
      </c>
      <c r="G103" s="31">
        <f t="shared" si="31"/>
        <v>0</v>
      </c>
      <c r="H103" s="39">
        <f t="shared" si="32"/>
        <v>0</v>
      </c>
      <c r="I103" s="30" t="e">
        <f t="shared" si="22"/>
        <v>#DIV/0!</v>
      </c>
      <c r="J103" s="43">
        <f t="shared" si="23"/>
        <v>0</v>
      </c>
      <c r="K103" s="44">
        <f t="shared" si="33"/>
        <v>0</v>
      </c>
      <c r="L103" s="30" t="e">
        <f t="shared" si="24"/>
        <v>#DIV/0!</v>
      </c>
      <c r="M103" s="31">
        <f t="shared" si="25"/>
        <v>0</v>
      </c>
      <c r="N103" s="44">
        <f t="shared" si="26"/>
        <v>0</v>
      </c>
      <c r="O103" s="30" t="e">
        <f t="shared" si="27"/>
        <v>#DIV/0!</v>
      </c>
      <c r="P103" s="31">
        <f t="shared" si="28"/>
        <v>0</v>
      </c>
      <c r="Q103" s="44">
        <f t="shared" si="29"/>
        <v>0</v>
      </c>
    </row>
    <row r="104" spans="1:17" hidden="1" outlineLevel="1">
      <c r="A104" s="33" t="s">
        <v>97</v>
      </c>
      <c r="B104" s="34">
        <v>2018</v>
      </c>
      <c r="C104" s="35">
        <v>1</v>
      </c>
      <c r="D104" s="41"/>
      <c r="E104" s="37"/>
      <c r="F104" s="38" t="e">
        <f t="shared" si="30"/>
        <v>#DIV/0!</v>
      </c>
      <c r="G104" s="31">
        <f t="shared" si="31"/>
        <v>0</v>
      </c>
      <c r="H104" s="39">
        <f t="shared" si="32"/>
        <v>0</v>
      </c>
      <c r="I104" s="30" t="e">
        <f t="shared" si="22"/>
        <v>#DIV/0!</v>
      </c>
      <c r="J104" s="43">
        <f t="shared" si="23"/>
        <v>0</v>
      </c>
      <c r="K104" s="44">
        <f t="shared" si="33"/>
        <v>0</v>
      </c>
      <c r="L104" s="30" t="e">
        <f t="shared" si="24"/>
        <v>#DIV/0!</v>
      </c>
      <c r="M104" s="31">
        <f t="shared" si="25"/>
        <v>0</v>
      </c>
      <c r="N104" s="44">
        <f t="shared" si="26"/>
        <v>0</v>
      </c>
      <c r="O104" s="30" t="e">
        <f t="shared" si="27"/>
        <v>#DIV/0!</v>
      </c>
      <c r="P104" s="31">
        <f t="shared" si="28"/>
        <v>0</v>
      </c>
      <c r="Q104" s="44">
        <f t="shared" si="29"/>
        <v>0</v>
      </c>
    </row>
    <row r="105" spans="1:17" hidden="1" outlineLevel="1">
      <c r="A105" s="33" t="s">
        <v>98</v>
      </c>
      <c r="B105" s="34">
        <v>2018</v>
      </c>
      <c r="C105" s="35">
        <v>1</v>
      </c>
      <c r="D105" s="41"/>
      <c r="E105" s="37"/>
      <c r="F105" s="38" t="e">
        <f t="shared" si="30"/>
        <v>#DIV/0!</v>
      </c>
      <c r="G105" s="31">
        <f t="shared" si="31"/>
        <v>0</v>
      </c>
      <c r="H105" s="39">
        <f t="shared" si="32"/>
        <v>0</v>
      </c>
      <c r="I105" s="30" t="e">
        <f t="shared" si="22"/>
        <v>#DIV/0!</v>
      </c>
      <c r="J105" s="43">
        <f t="shared" si="23"/>
        <v>0</v>
      </c>
      <c r="K105" s="44">
        <f t="shared" si="33"/>
        <v>0</v>
      </c>
      <c r="L105" s="30" t="e">
        <f t="shared" si="24"/>
        <v>#DIV/0!</v>
      </c>
      <c r="M105" s="31">
        <f t="shared" si="25"/>
        <v>0</v>
      </c>
      <c r="N105" s="44">
        <f t="shared" si="26"/>
        <v>0</v>
      </c>
      <c r="O105" s="30" t="e">
        <f t="shared" si="27"/>
        <v>#DIV/0!</v>
      </c>
      <c r="P105" s="31">
        <f t="shared" si="28"/>
        <v>0</v>
      </c>
      <c r="Q105" s="44">
        <f t="shared" si="29"/>
        <v>0</v>
      </c>
    </row>
    <row r="106" spans="1:17" hidden="1" outlineLevel="1">
      <c r="A106" s="33" t="s">
        <v>99</v>
      </c>
      <c r="B106" s="34">
        <v>2018</v>
      </c>
      <c r="C106" s="35">
        <v>1</v>
      </c>
      <c r="D106" s="41"/>
      <c r="E106" s="37"/>
      <c r="F106" s="38" t="e">
        <f t="shared" si="30"/>
        <v>#DIV/0!</v>
      </c>
      <c r="G106" s="31">
        <f t="shared" si="31"/>
        <v>0</v>
      </c>
      <c r="H106" s="39">
        <f t="shared" si="32"/>
        <v>0</v>
      </c>
      <c r="I106" s="30" t="e">
        <f t="shared" si="22"/>
        <v>#DIV/0!</v>
      </c>
      <c r="J106" s="43">
        <f t="shared" si="23"/>
        <v>0</v>
      </c>
      <c r="K106" s="44">
        <f t="shared" si="33"/>
        <v>0</v>
      </c>
      <c r="L106" s="30" t="e">
        <f t="shared" si="24"/>
        <v>#DIV/0!</v>
      </c>
      <c r="M106" s="31">
        <f t="shared" si="25"/>
        <v>0</v>
      </c>
      <c r="N106" s="44">
        <f t="shared" si="26"/>
        <v>0</v>
      </c>
      <c r="O106" s="30" t="e">
        <f t="shared" si="27"/>
        <v>#DIV/0!</v>
      </c>
      <c r="P106" s="31">
        <f t="shared" si="28"/>
        <v>0</v>
      </c>
      <c r="Q106" s="44">
        <f t="shared" si="29"/>
        <v>0</v>
      </c>
    </row>
    <row r="107" spans="1:17" hidden="1" outlineLevel="1">
      <c r="A107" s="33" t="s">
        <v>100</v>
      </c>
      <c r="B107" s="34">
        <v>2018</v>
      </c>
      <c r="C107" s="35">
        <v>1</v>
      </c>
      <c r="D107" s="41"/>
      <c r="E107" s="37"/>
      <c r="F107" s="38" t="e">
        <f t="shared" si="30"/>
        <v>#DIV/0!</v>
      </c>
      <c r="G107" s="31">
        <f t="shared" si="31"/>
        <v>0</v>
      </c>
      <c r="H107" s="39">
        <f t="shared" si="32"/>
        <v>0</v>
      </c>
      <c r="I107" s="30" t="e">
        <f t="shared" si="22"/>
        <v>#DIV/0!</v>
      </c>
      <c r="J107" s="43">
        <f t="shared" si="23"/>
        <v>0</v>
      </c>
      <c r="K107" s="44">
        <f t="shared" si="33"/>
        <v>0</v>
      </c>
      <c r="L107" s="30" t="e">
        <f t="shared" si="24"/>
        <v>#DIV/0!</v>
      </c>
      <c r="M107" s="31">
        <f t="shared" si="25"/>
        <v>0</v>
      </c>
      <c r="N107" s="44">
        <f t="shared" si="26"/>
        <v>0</v>
      </c>
      <c r="O107" s="30" t="e">
        <f t="shared" si="27"/>
        <v>#DIV/0!</v>
      </c>
      <c r="P107" s="31">
        <f t="shared" si="28"/>
        <v>0</v>
      </c>
      <c r="Q107" s="44">
        <f t="shared" si="29"/>
        <v>0</v>
      </c>
    </row>
    <row r="108" spans="1:17" hidden="1" outlineLevel="1">
      <c r="A108" s="33" t="s">
        <v>101</v>
      </c>
      <c r="B108" s="34">
        <v>2018</v>
      </c>
      <c r="C108" s="35">
        <v>1</v>
      </c>
      <c r="D108" s="41"/>
      <c r="E108" s="37"/>
      <c r="F108" s="38" t="e">
        <f t="shared" si="30"/>
        <v>#DIV/0!</v>
      </c>
      <c r="G108" s="31">
        <f t="shared" si="31"/>
        <v>0</v>
      </c>
      <c r="H108" s="39">
        <f t="shared" si="32"/>
        <v>0</v>
      </c>
      <c r="I108" s="30" t="e">
        <f t="shared" si="22"/>
        <v>#DIV/0!</v>
      </c>
      <c r="J108" s="43">
        <f t="shared" si="23"/>
        <v>0</v>
      </c>
      <c r="K108" s="44">
        <f t="shared" si="33"/>
        <v>0</v>
      </c>
      <c r="L108" s="30" t="e">
        <f t="shared" si="24"/>
        <v>#DIV/0!</v>
      </c>
      <c r="M108" s="31">
        <f t="shared" si="25"/>
        <v>0</v>
      </c>
      <c r="N108" s="44">
        <f t="shared" si="26"/>
        <v>0</v>
      </c>
      <c r="O108" s="30" t="e">
        <f t="shared" si="27"/>
        <v>#DIV/0!</v>
      </c>
      <c r="P108" s="31">
        <f t="shared" si="28"/>
        <v>0</v>
      </c>
      <c r="Q108" s="44">
        <f t="shared" si="29"/>
        <v>0</v>
      </c>
    </row>
    <row r="109" spans="1:17" hidden="1" outlineLevel="1">
      <c r="A109" s="33" t="s">
        <v>102</v>
      </c>
      <c r="B109" s="34">
        <v>2018</v>
      </c>
      <c r="C109" s="35">
        <v>1</v>
      </c>
      <c r="D109" s="41"/>
      <c r="E109" s="37"/>
      <c r="F109" s="38" t="e">
        <f t="shared" si="30"/>
        <v>#DIV/0!</v>
      </c>
      <c r="G109" s="31">
        <f t="shared" si="31"/>
        <v>0</v>
      </c>
      <c r="H109" s="39">
        <f t="shared" si="32"/>
        <v>0</v>
      </c>
      <c r="I109" s="30" t="e">
        <f t="shared" si="22"/>
        <v>#DIV/0!</v>
      </c>
      <c r="J109" s="43">
        <f t="shared" si="23"/>
        <v>0</v>
      </c>
      <c r="K109" s="44">
        <f t="shared" si="33"/>
        <v>0</v>
      </c>
      <c r="L109" s="30" t="e">
        <f t="shared" si="24"/>
        <v>#DIV/0!</v>
      </c>
      <c r="M109" s="31">
        <f t="shared" si="25"/>
        <v>0</v>
      </c>
      <c r="N109" s="44">
        <f t="shared" si="26"/>
        <v>0</v>
      </c>
      <c r="O109" s="30" t="e">
        <f t="shared" si="27"/>
        <v>#DIV/0!</v>
      </c>
      <c r="P109" s="31">
        <f t="shared" si="28"/>
        <v>0</v>
      </c>
      <c r="Q109" s="44">
        <f t="shared" si="29"/>
        <v>0</v>
      </c>
    </row>
    <row r="110" spans="1:17" collapsed="1">
      <c r="A110" s="25" t="s">
        <v>103</v>
      </c>
      <c r="B110" s="26">
        <v>2018</v>
      </c>
      <c r="C110" s="27">
        <v>1</v>
      </c>
      <c r="D110" s="28">
        <v>3502543.3450853298</v>
      </c>
      <c r="E110" s="40">
        <v>0</v>
      </c>
      <c r="F110" s="30">
        <f t="shared" si="30"/>
        <v>0.81885023324827899</v>
      </c>
      <c r="G110" s="31">
        <f t="shared" si="31"/>
        <v>2868058.4350853297</v>
      </c>
      <c r="H110" s="32">
        <v>634484.91</v>
      </c>
      <c r="I110" s="30">
        <f t="shared" ref="I110:I141" si="34">(J110/D110)</f>
        <v>0.7188502332482789</v>
      </c>
      <c r="J110" s="43">
        <f t="shared" ref="J110:J141" si="35">D110-K110</f>
        <v>2517804.1005767966</v>
      </c>
      <c r="K110" s="44">
        <f>(+D110*0.1)+H110</f>
        <v>984739.24450853304</v>
      </c>
      <c r="L110" s="30">
        <f t="shared" ref="L110:L141" si="36">(M110/D110)</f>
        <v>0.41885023324827902</v>
      </c>
      <c r="M110" s="31">
        <f t="shared" ref="M110:M141" si="37">D110-N110</f>
        <v>1467041.0970511979</v>
      </c>
      <c r="N110" s="44">
        <f>(+D110*0.3)+K110</f>
        <v>2035502.2480341319</v>
      </c>
      <c r="O110" s="30">
        <f t="shared" ref="O110:O141" si="38">(P110/D110)</f>
        <v>0</v>
      </c>
      <c r="P110" s="31">
        <f t="shared" ref="P110:P141" si="39">D110-Q110</f>
        <v>0</v>
      </c>
      <c r="Q110" s="44">
        <f>N110+M110</f>
        <v>3502543.3450853298</v>
      </c>
    </row>
    <row r="111" spans="1:17" hidden="1" outlineLevel="1">
      <c r="A111" s="33" t="s">
        <v>103</v>
      </c>
      <c r="B111" s="34">
        <v>2018</v>
      </c>
      <c r="C111" s="35">
        <v>1</v>
      </c>
      <c r="D111" s="41"/>
      <c r="E111" s="37"/>
      <c r="F111" s="38" t="e">
        <f t="shared" si="30"/>
        <v>#DIV/0!</v>
      </c>
      <c r="G111" s="31">
        <f t="shared" si="31"/>
        <v>0</v>
      </c>
      <c r="H111" s="39">
        <f t="shared" si="32"/>
        <v>0</v>
      </c>
      <c r="I111" s="30" t="e">
        <f t="shared" si="34"/>
        <v>#DIV/0!</v>
      </c>
      <c r="J111" s="43">
        <f t="shared" si="35"/>
        <v>0</v>
      </c>
      <c r="K111" s="44">
        <f t="shared" si="33"/>
        <v>0</v>
      </c>
      <c r="L111" s="30" t="e">
        <f t="shared" si="36"/>
        <v>#DIV/0!</v>
      </c>
      <c r="M111" s="31">
        <f t="shared" si="37"/>
        <v>0</v>
      </c>
      <c r="N111" s="44">
        <f t="shared" ref="N111:N141" si="40">(+D111*0.15)+K111</f>
        <v>0</v>
      </c>
      <c r="O111" s="30" t="e">
        <f t="shared" si="38"/>
        <v>#DIV/0!</v>
      </c>
      <c r="P111" s="31">
        <f t="shared" si="39"/>
        <v>0</v>
      </c>
      <c r="Q111" s="44">
        <f t="shared" ref="Q111:Q141" si="41">(+D111*0.15)+N111</f>
        <v>0</v>
      </c>
    </row>
    <row r="112" spans="1:17" hidden="1" outlineLevel="1">
      <c r="A112" s="33" t="s">
        <v>104</v>
      </c>
      <c r="B112" s="34">
        <v>2018</v>
      </c>
      <c r="C112" s="35">
        <v>1</v>
      </c>
      <c r="D112" s="41"/>
      <c r="E112" s="37"/>
      <c r="F112" s="38" t="e">
        <f t="shared" si="30"/>
        <v>#DIV/0!</v>
      </c>
      <c r="G112" s="31">
        <f t="shared" si="31"/>
        <v>0</v>
      </c>
      <c r="H112" s="39">
        <f t="shared" si="32"/>
        <v>0</v>
      </c>
      <c r="I112" s="30" t="e">
        <f t="shared" si="34"/>
        <v>#DIV/0!</v>
      </c>
      <c r="J112" s="43">
        <f t="shared" si="35"/>
        <v>0</v>
      </c>
      <c r="K112" s="44">
        <f t="shared" si="33"/>
        <v>0</v>
      </c>
      <c r="L112" s="30" t="e">
        <f t="shared" si="36"/>
        <v>#DIV/0!</v>
      </c>
      <c r="M112" s="31">
        <f t="shared" si="37"/>
        <v>0</v>
      </c>
      <c r="N112" s="44">
        <f t="shared" si="40"/>
        <v>0</v>
      </c>
      <c r="O112" s="30" t="e">
        <f t="shared" si="38"/>
        <v>#DIV/0!</v>
      </c>
      <c r="P112" s="31">
        <f t="shared" si="39"/>
        <v>0</v>
      </c>
      <c r="Q112" s="44">
        <f t="shared" si="41"/>
        <v>0</v>
      </c>
    </row>
    <row r="113" spans="1:17" hidden="1" outlineLevel="1">
      <c r="A113" s="33" t="s">
        <v>105</v>
      </c>
      <c r="B113" s="34">
        <v>2018</v>
      </c>
      <c r="C113" s="35">
        <v>1</v>
      </c>
      <c r="D113" s="41"/>
      <c r="E113" s="37"/>
      <c r="F113" s="38" t="e">
        <f t="shared" si="30"/>
        <v>#DIV/0!</v>
      </c>
      <c r="G113" s="31">
        <f t="shared" si="31"/>
        <v>0</v>
      </c>
      <c r="H113" s="39">
        <f t="shared" si="32"/>
        <v>0</v>
      </c>
      <c r="I113" s="30" t="e">
        <f t="shared" si="34"/>
        <v>#DIV/0!</v>
      </c>
      <c r="J113" s="43">
        <f t="shared" si="35"/>
        <v>0</v>
      </c>
      <c r="K113" s="44">
        <f t="shared" si="33"/>
        <v>0</v>
      </c>
      <c r="L113" s="30" t="e">
        <f t="shared" si="36"/>
        <v>#DIV/0!</v>
      </c>
      <c r="M113" s="31">
        <f t="shared" si="37"/>
        <v>0</v>
      </c>
      <c r="N113" s="44">
        <f t="shared" si="40"/>
        <v>0</v>
      </c>
      <c r="O113" s="30" t="e">
        <f t="shared" si="38"/>
        <v>#DIV/0!</v>
      </c>
      <c r="P113" s="31">
        <f t="shared" si="39"/>
        <v>0</v>
      </c>
      <c r="Q113" s="44">
        <f t="shared" si="41"/>
        <v>0</v>
      </c>
    </row>
    <row r="114" spans="1:17" hidden="1" outlineLevel="1">
      <c r="A114" s="33" t="s">
        <v>106</v>
      </c>
      <c r="B114" s="34">
        <v>2018</v>
      </c>
      <c r="C114" s="35">
        <v>1</v>
      </c>
      <c r="D114" s="41"/>
      <c r="E114" s="37"/>
      <c r="F114" s="38" t="e">
        <f t="shared" si="30"/>
        <v>#DIV/0!</v>
      </c>
      <c r="G114" s="31">
        <f t="shared" si="31"/>
        <v>0</v>
      </c>
      <c r="H114" s="39">
        <f t="shared" si="32"/>
        <v>0</v>
      </c>
      <c r="I114" s="30" t="e">
        <f t="shared" si="34"/>
        <v>#DIV/0!</v>
      </c>
      <c r="J114" s="43">
        <f t="shared" si="35"/>
        <v>0</v>
      </c>
      <c r="K114" s="44">
        <f t="shared" si="33"/>
        <v>0</v>
      </c>
      <c r="L114" s="30" t="e">
        <f t="shared" si="36"/>
        <v>#DIV/0!</v>
      </c>
      <c r="M114" s="31">
        <f t="shared" si="37"/>
        <v>0</v>
      </c>
      <c r="N114" s="44">
        <f t="shared" si="40"/>
        <v>0</v>
      </c>
      <c r="O114" s="30" t="e">
        <f t="shared" si="38"/>
        <v>#DIV/0!</v>
      </c>
      <c r="P114" s="31">
        <f t="shared" si="39"/>
        <v>0</v>
      </c>
      <c r="Q114" s="44">
        <f t="shared" si="41"/>
        <v>0</v>
      </c>
    </row>
    <row r="115" spans="1:17" hidden="1" outlineLevel="1">
      <c r="A115" s="33" t="s">
        <v>107</v>
      </c>
      <c r="B115" s="34">
        <v>2018</v>
      </c>
      <c r="C115" s="35">
        <v>1</v>
      </c>
      <c r="D115" s="41"/>
      <c r="E115" s="37"/>
      <c r="F115" s="38" t="e">
        <f t="shared" si="30"/>
        <v>#DIV/0!</v>
      </c>
      <c r="G115" s="31">
        <f t="shared" si="31"/>
        <v>0</v>
      </c>
      <c r="H115" s="39">
        <f t="shared" si="32"/>
        <v>0</v>
      </c>
      <c r="I115" s="30" t="e">
        <f t="shared" si="34"/>
        <v>#DIV/0!</v>
      </c>
      <c r="J115" s="43">
        <f t="shared" si="35"/>
        <v>0</v>
      </c>
      <c r="K115" s="44">
        <f t="shared" si="33"/>
        <v>0</v>
      </c>
      <c r="L115" s="30" t="e">
        <f t="shared" si="36"/>
        <v>#DIV/0!</v>
      </c>
      <c r="M115" s="31">
        <f t="shared" si="37"/>
        <v>0</v>
      </c>
      <c r="N115" s="44">
        <f t="shared" si="40"/>
        <v>0</v>
      </c>
      <c r="O115" s="30" t="e">
        <f t="shared" si="38"/>
        <v>#DIV/0!</v>
      </c>
      <c r="P115" s="31">
        <f t="shared" si="39"/>
        <v>0</v>
      </c>
      <c r="Q115" s="44">
        <f t="shared" si="41"/>
        <v>0</v>
      </c>
    </row>
    <row r="116" spans="1:17" hidden="1" outlineLevel="1">
      <c r="A116" s="33" t="s">
        <v>108</v>
      </c>
      <c r="B116" s="34">
        <v>2018</v>
      </c>
      <c r="C116" s="35">
        <v>1</v>
      </c>
      <c r="D116" s="41"/>
      <c r="E116" s="37"/>
      <c r="F116" s="38" t="e">
        <f t="shared" si="30"/>
        <v>#DIV/0!</v>
      </c>
      <c r="G116" s="31">
        <f t="shared" si="31"/>
        <v>0</v>
      </c>
      <c r="H116" s="39">
        <f t="shared" si="32"/>
        <v>0</v>
      </c>
      <c r="I116" s="30" t="e">
        <f t="shared" si="34"/>
        <v>#DIV/0!</v>
      </c>
      <c r="J116" s="43">
        <f t="shared" si="35"/>
        <v>0</v>
      </c>
      <c r="K116" s="44">
        <f t="shared" si="33"/>
        <v>0</v>
      </c>
      <c r="L116" s="30" t="e">
        <f t="shared" si="36"/>
        <v>#DIV/0!</v>
      </c>
      <c r="M116" s="31">
        <f t="shared" si="37"/>
        <v>0</v>
      </c>
      <c r="N116" s="44">
        <f t="shared" si="40"/>
        <v>0</v>
      </c>
      <c r="O116" s="30" t="e">
        <f t="shared" si="38"/>
        <v>#DIV/0!</v>
      </c>
      <c r="P116" s="31">
        <f t="shared" si="39"/>
        <v>0</v>
      </c>
      <c r="Q116" s="44">
        <f t="shared" si="41"/>
        <v>0</v>
      </c>
    </row>
    <row r="117" spans="1:17" hidden="1" outlineLevel="1">
      <c r="A117" s="33" t="s">
        <v>109</v>
      </c>
      <c r="B117" s="34">
        <v>2018</v>
      </c>
      <c r="C117" s="35">
        <v>1</v>
      </c>
      <c r="D117" s="41"/>
      <c r="E117" s="37"/>
      <c r="F117" s="38" t="e">
        <f t="shared" si="30"/>
        <v>#DIV/0!</v>
      </c>
      <c r="G117" s="31">
        <f t="shared" si="31"/>
        <v>0</v>
      </c>
      <c r="H117" s="39">
        <f t="shared" si="32"/>
        <v>0</v>
      </c>
      <c r="I117" s="30" t="e">
        <f t="shared" si="34"/>
        <v>#DIV/0!</v>
      </c>
      <c r="J117" s="43">
        <f t="shared" si="35"/>
        <v>0</v>
      </c>
      <c r="K117" s="44">
        <f t="shared" si="33"/>
        <v>0</v>
      </c>
      <c r="L117" s="30" t="e">
        <f t="shared" si="36"/>
        <v>#DIV/0!</v>
      </c>
      <c r="M117" s="31">
        <f t="shared" si="37"/>
        <v>0</v>
      </c>
      <c r="N117" s="44">
        <f t="shared" si="40"/>
        <v>0</v>
      </c>
      <c r="O117" s="30" t="e">
        <f t="shared" si="38"/>
        <v>#DIV/0!</v>
      </c>
      <c r="P117" s="31">
        <f t="shared" si="39"/>
        <v>0</v>
      </c>
      <c r="Q117" s="44">
        <f t="shared" si="41"/>
        <v>0</v>
      </c>
    </row>
    <row r="118" spans="1:17" hidden="1" outlineLevel="1">
      <c r="A118" s="33" t="s">
        <v>110</v>
      </c>
      <c r="B118" s="34">
        <v>2018</v>
      </c>
      <c r="C118" s="35">
        <v>1</v>
      </c>
      <c r="D118" s="41"/>
      <c r="E118" s="37"/>
      <c r="F118" s="38" t="e">
        <f t="shared" si="30"/>
        <v>#DIV/0!</v>
      </c>
      <c r="G118" s="31">
        <f t="shared" si="31"/>
        <v>0</v>
      </c>
      <c r="H118" s="39">
        <f t="shared" si="32"/>
        <v>0</v>
      </c>
      <c r="I118" s="30" t="e">
        <f t="shared" si="34"/>
        <v>#DIV/0!</v>
      </c>
      <c r="J118" s="43">
        <f t="shared" si="35"/>
        <v>0</v>
      </c>
      <c r="K118" s="44">
        <f t="shared" ref="K118:K149" si="42">(+D118*0.08)+H118</f>
        <v>0</v>
      </c>
      <c r="L118" s="30" t="e">
        <f t="shared" si="36"/>
        <v>#DIV/0!</v>
      </c>
      <c r="M118" s="31">
        <f t="shared" si="37"/>
        <v>0</v>
      </c>
      <c r="N118" s="44">
        <f t="shared" si="40"/>
        <v>0</v>
      </c>
      <c r="O118" s="30" t="e">
        <f t="shared" si="38"/>
        <v>#DIV/0!</v>
      </c>
      <c r="P118" s="31">
        <f t="shared" si="39"/>
        <v>0</v>
      </c>
      <c r="Q118" s="44">
        <f t="shared" si="41"/>
        <v>0</v>
      </c>
    </row>
    <row r="119" spans="1:17" hidden="1" outlineLevel="1">
      <c r="A119" s="33" t="s">
        <v>111</v>
      </c>
      <c r="B119" s="34">
        <v>2018</v>
      </c>
      <c r="C119" s="35">
        <v>1</v>
      </c>
      <c r="D119" s="41"/>
      <c r="E119" s="37"/>
      <c r="F119" s="38" t="e">
        <f t="shared" si="30"/>
        <v>#DIV/0!</v>
      </c>
      <c r="G119" s="31">
        <f t="shared" si="31"/>
        <v>0</v>
      </c>
      <c r="H119" s="39">
        <f t="shared" si="32"/>
        <v>0</v>
      </c>
      <c r="I119" s="30" t="e">
        <f t="shared" si="34"/>
        <v>#DIV/0!</v>
      </c>
      <c r="J119" s="43">
        <f t="shared" si="35"/>
        <v>0</v>
      </c>
      <c r="K119" s="44">
        <f t="shared" si="42"/>
        <v>0</v>
      </c>
      <c r="L119" s="30" t="e">
        <f t="shared" si="36"/>
        <v>#DIV/0!</v>
      </c>
      <c r="M119" s="31">
        <f t="shared" si="37"/>
        <v>0</v>
      </c>
      <c r="N119" s="44">
        <f t="shared" si="40"/>
        <v>0</v>
      </c>
      <c r="O119" s="30" t="e">
        <f t="shared" si="38"/>
        <v>#DIV/0!</v>
      </c>
      <c r="P119" s="31">
        <f t="shared" si="39"/>
        <v>0</v>
      </c>
      <c r="Q119" s="44">
        <f t="shared" si="41"/>
        <v>0</v>
      </c>
    </row>
    <row r="120" spans="1:17" hidden="1" outlineLevel="1">
      <c r="A120" s="33" t="s">
        <v>112</v>
      </c>
      <c r="B120" s="34">
        <v>2018</v>
      </c>
      <c r="C120" s="35">
        <v>1</v>
      </c>
      <c r="D120" s="41"/>
      <c r="E120" s="37"/>
      <c r="F120" s="38" t="e">
        <f t="shared" si="30"/>
        <v>#DIV/0!</v>
      </c>
      <c r="G120" s="31">
        <f t="shared" si="31"/>
        <v>0</v>
      </c>
      <c r="H120" s="39">
        <f t="shared" si="32"/>
        <v>0</v>
      </c>
      <c r="I120" s="30" t="e">
        <f t="shared" si="34"/>
        <v>#DIV/0!</v>
      </c>
      <c r="J120" s="43">
        <f t="shared" si="35"/>
        <v>0</v>
      </c>
      <c r="K120" s="44">
        <f t="shared" si="42"/>
        <v>0</v>
      </c>
      <c r="L120" s="30" t="e">
        <f t="shared" si="36"/>
        <v>#DIV/0!</v>
      </c>
      <c r="M120" s="31">
        <f t="shared" si="37"/>
        <v>0</v>
      </c>
      <c r="N120" s="44">
        <f t="shared" si="40"/>
        <v>0</v>
      </c>
      <c r="O120" s="30" t="e">
        <f t="shared" si="38"/>
        <v>#DIV/0!</v>
      </c>
      <c r="P120" s="31">
        <f t="shared" si="39"/>
        <v>0</v>
      </c>
      <c r="Q120" s="44">
        <f t="shared" si="41"/>
        <v>0</v>
      </c>
    </row>
    <row r="121" spans="1:17" hidden="1" outlineLevel="1">
      <c r="A121" s="33" t="s">
        <v>113</v>
      </c>
      <c r="B121" s="34">
        <v>2018</v>
      </c>
      <c r="C121" s="35">
        <v>1</v>
      </c>
      <c r="D121" s="41"/>
      <c r="E121" s="37"/>
      <c r="F121" s="38" t="e">
        <f t="shared" si="30"/>
        <v>#DIV/0!</v>
      </c>
      <c r="G121" s="31">
        <f t="shared" si="31"/>
        <v>0</v>
      </c>
      <c r="H121" s="39">
        <f t="shared" si="32"/>
        <v>0</v>
      </c>
      <c r="I121" s="30" t="e">
        <f t="shared" si="34"/>
        <v>#DIV/0!</v>
      </c>
      <c r="J121" s="43">
        <f t="shared" si="35"/>
        <v>0</v>
      </c>
      <c r="K121" s="44">
        <f t="shared" si="42"/>
        <v>0</v>
      </c>
      <c r="L121" s="30" t="e">
        <f t="shared" si="36"/>
        <v>#DIV/0!</v>
      </c>
      <c r="M121" s="31">
        <f t="shared" si="37"/>
        <v>0</v>
      </c>
      <c r="N121" s="44">
        <f t="shared" si="40"/>
        <v>0</v>
      </c>
      <c r="O121" s="30" t="e">
        <f t="shared" si="38"/>
        <v>#DIV/0!</v>
      </c>
      <c r="P121" s="31">
        <f t="shared" si="39"/>
        <v>0</v>
      </c>
      <c r="Q121" s="44">
        <f t="shared" si="41"/>
        <v>0</v>
      </c>
    </row>
    <row r="122" spans="1:17" collapsed="1">
      <c r="A122" s="25" t="s">
        <v>114</v>
      </c>
      <c r="B122" s="26">
        <v>2018</v>
      </c>
      <c r="C122" s="27">
        <v>1</v>
      </c>
      <c r="D122" s="28">
        <v>2108759.5179110402</v>
      </c>
      <c r="E122" s="40">
        <v>0</v>
      </c>
      <c r="F122" s="30">
        <f t="shared" si="30"/>
        <v>1</v>
      </c>
      <c r="G122" s="31">
        <f t="shared" si="31"/>
        <v>2108759.5179110402</v>
      </c>
      <c r="H122" s="32">
        <v>0</v>
      </c>
      <c r="I122" s="30">
        <f t="shared" si="34"/>
        <v>0.76405145500285065</v>
      </c>
      <c r="J122" s="43">
        <f t="shared" si="35"/>
        <v>1611200.7779110402</v>
      </c>
      <c r="K122" s="44">
        <v>497558.74</v>
      </c>
      <c r="L122" s="30">
        <f t="shared" si="36"/>
        <v>0.66405145500285057</v>
      </c>
      <c r="M122" s="31">
        <f t="shared" si="37"/>
        <v>1400324.8261199361</v>
      </c>
      <c r="N122" s="44">
        <f>(+D122*0.1)+K122</f>
        <v>708434.69179110404</v>
      </c>
      <c r="O122" s="30">
        <f t="shared" si="38"/>
        <v>0.46405145500285072</v>
      </c>
      <c r="P122" s="31">
        <f t="shared" si="39"/>
        <v>978572.92253772821</v>
      </c>
      <c r="Q122" s="44">
        <f>(+D122*0.2)+N122</f>
        <v>1130186.595373312</v>
      </c>
    </row>
    <row r="123" spans="1:17" hidden="1" outlineLevel="1">
      <c r="A123" s="33" t="s">
        <v>114</v>
      </c>
      <c r="B123" s="34">
        <v>2018</v>
      </c>
      <c r="C123" s="35">
        <v>1</v>
      </c>
      <c r="D123" s="41"/>
      <c r="E123" s="37"/>
      <c r="F123" s="38" t="e">
        <f t="shared" si="30"/>
        <v>#DIV/0!</v>
      </c>
      <c r="G123" s="31">
        <f t="shared" si="31"/>
        <v>0</v>
      </c>
      <c r="H123" s="39">
        <f t="shared" si="32"/>
        <v>0</v>
      </c>
      <c r="I123" s="30" t="e">
        <f t="shared" si="34"/>
        <v>#DIV/0!</v>
      </c>
      <c r="J123" s="43">
        <f t="shared" si="35"/>
        <v>0</v>
      </c>
      <c r="K123" s="44">
        <f t="shared" si="42"/>
        <v>0</v>
      </c>
      <c r="L123" s="30" t="e">
        <f t="shared" si="36"/>
        <v>#DIV/0!</v>
      </c>
      <c r="M123" s="31">
        <f t="shared" si="37"/>
        <v>0</v>
      </c>
      <c r="N123" s="44">
        <f t="shared" si="40"/>
        <v>0</v>
      </c>
      <c r="O123" s="30" t="e">
        <f t="shared" si="38"/>
        <v>#DIV/0!</v>
      </c>
      <c r="P123" s="31">
        <f t="shared" si="39"/>
        <v>0</v>
      </c>
      <c r="Q123" s="44">
        <f t="shared" si="41"/>
        <v>0</v>
      </c>
    </row>
    <row r="124" spans="1:17" hidden="1" outlineLevel="1">
      <c r="A124" s="33" t="s">
        <v>115</v>
      </c>
      <c r="B124" s="34">
        <v>2018</v>
      </c>
      <c r="C124" s="35">
        <v>1</v>
      </c>
      <c r="D124" s="41"/>
      <c r="E124" s="37"/>
      <c r="F124" s="38" t="e">
        <f t="shared" si="30"/>
        <v>#DIV/0!</v>
      </c>
      <c r="G124" s="31">
        <f t="shared" si="31"/>
        <v>0</v>
      </c>
      <c r="H124" s="39">
        <f t="shared" si="32"/>
        <v>0</v>
      </c>
      <c r="I124" s="30" t="e">
        <f t="shared" si="34"/>
        <v>#DIV/0!</v>
      </c>
      <c r="J124" s="43">
        <f t="shared" si="35"/>
        <v>0</v>
      </c>
      <c r="K124" s="44">
        <f t="shared" si="42"/>
        <v>0</v>
      </c>
      <c r="L124" s="30" t="e">
        <f t="shared" si="36"/>
        <v>#DIV/0!</v>
      </c>
      <c r="M124" s="31">
        <f t="shared" si="37"/>
        <v>0</v>
      </c>
      <c r="N124" s="44">
        <f t="shared" si="40"/>
        <v>0</v>
      </c>
      <c r="O124" s="30" t="e">
        <f t="shared" si="38"/>
        <v>#DIV/0!</v>
      </c>
      <c r="P124" s="31">
        <f t="shared" si="39"/>
        <v>0</v>
      </c>
      <c r="Q124" s="44">
        <f t="shared" si="41"/>
        <v>0</v>
      </c>
    </row>
    <row r="125" spans="1:17" hidden="1" outlineLevel="1">
      <c r="A125" s="33" t="s">
        <v>116</v>
      </c>
      <c r="B125" s="34">
        <v>2018</v>
      </c>
      <c r="C125" s="35">
        <v>1</v>
      </c>
      <c r="D125" s="41"/>
      <c r="E125" s="37"/>
      <c r="F125" s="38" t="e">
        <f t="shared" si="30"/>
        <v>#DIV/0!</v>
      </c>
      <c r="G125" s="31">
        <f t="shared" si="31"/>
        <v>0</v>
      </c>
      <c r="H125" s="39">
        <f t="shared" si="32"/>
        <v>0</v>
      </c>
      <c r="I125" s="30" t="e">
        <f t="shared" si="34"/>
        <v>#DIV/0!</v>
      </c>
      <c r="J125" s="43">
        <f t="shared" si="35"/>
        <v>0</v>
      </c>
      <c r="K125" s="44">
        <f t="shared" si="42"/>
        <v>0</v>
      </c>
      <c r="L125" s="30" t="e">
        <f t="shared" si="36"/>
        <v>#DIV/0!</v>
      </c>
      <c r="M125" s="31">
        <f t="shared" si="37"/>
        <v>0</v>
      </c>
      <c r="N125" s="44">
        <f t="shared" si="40"/>
        <v>0</v>
      </c>
      <c r="O125" s="30" t="e">
        <f t="shared" si="38"/>
        <v>#DIV/0!</v>
      </c>
      <c r="P125" s="31">
        <f t="shared" si="39"/>
        <v>0</v>
      </c>
      <c r="Q125" s="44">
        <f t="shared" si="41"/>
        <v>0</v>
      </c>
    </row>
    <row r="126" spans="1:17" hidden="1" outlineLevel="1">
      <c r="A126" s="33" t="s">
        <v>117</v>
      </c>
      <c r="B126" s="34">
        <v>2018</v>
      </c>
      <c r="C126" s="35">
        <v>1</v>
      </c>
      <c r="D126" s="41"/>
      <c r="E126" s="37"/>
      <c r="F126" s="38" t="e">
        <f t="shared" si="30"/>
        <v>#DIV/0!</v>
      </c>
      <c r="G126" s="31">
        <f t="shared" si="31"/>
        <v>0</v>
      </c>
      <c r="H126" s="39">
        <f t="shared" si="32"/>
        <v>0</v>
      </c>
      <c r="I126" s="30" t="e">
        <f t="shared" si="34"/>
        <v>#DIV/0!</v>
      </c>
      <c r="J126" s="43">
        <f t="shared" si="35"/>
        <v>0</v>
      </c>
      <c r="K126" s="44">
        <f t="shared" si="42"/>
        <v>0</v>
      </c>
      <c r="L126" s="30" t="e">
        <f t="shared" si="36"/>
        <v>#DIV/0!</v>
      </c>
      <c r="M126" s="31">
        <f t="shared" si="37"/>
        <v>0</v>
      </c>
      <c r="N126" s="44">
        <f t="shared" si="40"/>
        <v>0</v>
      </c>
      <c r="O126" s="30" t="e">
        <f t="shared" si="38"/>
        <v>#DIV/0!</v>
      </c>
      <c r="P126" s="31">
        <f t="shared" si="39"/>
        <v>0</v>
      </c>
      <c r="Q126" s="44">
        <f t="shared" si="41"/>
        <v>0</v>
      </c>
    </row>
    <row r="127" spans="1:17" hidden="1" outlineLevel="1">
      <c r="A127" s="33" t="s">
        <v>118</v>
      </c>
      <c r="B127" s="34">
        <v>2018</v>
      </c>
      <c r="C127" s="35">
        <v>1</v>
      </c>
      <c r="D127" s="41"/>
      <c r="E127" s="37"/>
      <c r="F127" s="38" t="e">
        <f t="shared" si="30"/>
        <v>#DIV/0!</v>
      </c>
      <c r="G127" s="31">
        <f t="shared" si="31"/>
        <v>0</v>
      </c>
      <c r="H127" s="39">
        <f t="shared" si="32"/>
        <v>0</v>
      </c>
      <c r="I127" s="30" t="e">
        <f t="shared" si="34"/>
        <v>#DIV/0!</v>
      </c>
      <c r="J127" s="43">
        <f t="shared" si="35"/>
        <v>0</v>
      </c>
      <c r="K127" s="44">
        <f t="shared" si="42"/>
        <v>0</v>
      </c>
      <c r="L127" s="30" t="e">
        <f t="shared" si="36"/>
        <v>#DIV/0!</v>
      </c>
      <c r="M127" s="31">
        <f t="shared" si="37"/>
        <v>0</v>
      </c>
      <c r="N127" s="44">
        <f t="shared" si="40"/>
        <v>0</v>
      </c>
      <c r="O127" s="30" t="e">
        <f t="shared" si="38"/>
        <v>#DIV/0!</v>
      </c>
      <c r="P127" s="31">
        <f t="shared" si="39"/>
        <v>0</v>
      </c>
      <c r="Q127" s="44">
        <f t="shared" si="41"/>
        <v>0</v>
      </c>
    </row>
    <row r="128" spans="1:17" collapsed="1">
      <c r="A128" s="25" t="s">
        <v>119</v>
      </c>
      <c r="B128" s="26">
        <v>2018</v>
      </c>
      <c r="C128" s="27">
        <v>1</v>
      </c>
      <c r="D128" s="28">
        <v>4292955.2705349196</v>
      </c>
      <c r="E128" s="40">
        <v>0</v>
      </c>
      <c r="F128" s="30">
        <f t="shared" si="30"/>
        <v>0.89921830004390191</v>
      </c>
      <c r="G128" s="31">
        <f t="shared" si="31"/>
        <v>3860303.9405349195</v>
      </c>
      <c r="H128" s="32">
        <v>432651.33</v>
      </c>
      <c r="I128" s="30">
        <f t="shared" si="34"/>
        <v>0.79921830004390193</v>
      </c>
      <c r="J128" s="43">
        <f t="shared" si="35"/>
        <v>3431008.4134814274</v>
      </c>
      <c r="K128" s="44">
        <f>(+D128*0.1)+H128</f>
        <v>861946.85705349199</v>
      </c>
      <c r="L128" s="30">
        <f t="shared" si="36"/>
        <v>0.29921830004390187</v>
      </c>
      <c r="M128" s="31">
        <f t="shared" si="37"/>
        <v>1284530.7782139676</v>
      </c>
      <c r="N128" s="44">
        <f>(+D128*0.5)+K128</f>
        <v>3008424.492320952</v>
      </c>
      <c r="O128" s="30">
        <f t="shared" si="38"/>
        <v>0</v>
      </c>
      <c r="P128" s="31">
        <f t="shared" si="39"/>
        <v>0</v>
      </c>
      <c r="Q128" s="44">
        <f>+N128+M128</f>
        <v>4292955.2705349196</v>
      </c>
    </row>
    <row r="129" spans="1:17" hidden="1" outlineLevel="1">
      <c r="A129" s="33" t="s">
        <v>120</v>
      </c>
      <c r="B129" s="34">
        <v>2018</v>
      </c>
      <c r="C129" s="35">
        <v>1</v>
      </c>
      <c r="D129" s="41"/>
      <c r="E129" s="37"/>
      <c r="F129" s="38" t="e">
        <f t="shared" si="30"/>
        <v>#DIV/0!</v>
      </c>
      <c r="G129" s="31">
        <f t="shared" si="31"/>
        <v>0</v>
      </c>
      <c r="H129" s="39">
        <f t="shared" si="32"/>
        <v>0</v>
      </c>
      <c r="I129" s="30" t="e">
        <f t="shared" si="34"/>
        <v>#DIV/0!</v>
      </c>
      <c r="J129" s="43">
        <f t="shared" si="35"/>
        <v>0</v>
      </c>
      <c r="K129" s="44">
        <f t="shared" si="42"/>
        <v>0</v>
      </c>
      <c r="L129" s="30" t="e">
        <f t="shared" si="36"/>
        <v>#DIV/0!</v>
      </c>
      <c r="M129" s="31">
        <f t="shared" si="37"/>
        <v>0</v>
      </c>
      <c r="N129" s="44">
        <f t="shared" si="40"/>
        <v>0</v>
      </c>
      <c r="O129" s="30" t="e">
        <f t="shared" si="38"/>
        <v>#DIV/0!</v>
      </c>
      <c r="P129" s="31">
        <f t="shared" si="39"/>
        <v>0</v>
      </c>
      <c r="Q129" s="44">
        <f t="shared" si="41"/>
        <v>0</v>
      </c>
    </row>
    <row r="130" spans="1:17" hidden="1" outlineLevel="1">
      <c r="A130" s="33" t="s">
        <v>121</v>
      </c>
      <c r="B130" s="34">
        <v>2018</v>
      </c>
      <c r="C130" s="35">
        <v>1</v>
      </c>
      <c r="D130" s="41"/>
      <c r="E130" s="37"/>
      <c r="F130" s="38" t="e">
        <f t="shared" si="30"/>
        <v>#DIV/0!</v>
      </c>
      <c r="G130" s="31">
        <f t="shared" si="31"/>
        <v>0</v>
      </c>
      <c r="H130" s="39">
        <f t="shared" si="32"/>
        <v>0</v>
      </c>
      <c r="I130" s="30" t="e">
        <f t="shared" si="34"/>
        <v>#DIV/0!</v>
      </c>
      <c r="J130" s="43">
        <f t="shared" si="35"/>
        <v>0</v>
      </c>
      <c r="K130" s="44">
        <f t="shared" si="42"/>
        <v>0</v>
      </c>
      <c r="L130" s="30" t="e">
        <f t="shared" si="36"/>
        <v>#DIV/0!</v>
      </c>
      <c r="M130" s="31">
        <f t="shared" si="37"/>
        <v>0</v>
      </c>
      <c r="N130" s="44">
        <f t="shared" si="40"/>
        <v>0</v>
      </c>
      <c r="O130" s="30" t="e">
        <f t="shared" si="38"/>
        <v>#DIV/0!</v>
      </c>
      <c r="P130" s="31">
        <f t="shared" si="39"/>
        <v>0</v>
      </c>
      <c r="Q130" s="44">
        <f t="shared" si="41"/>
        <v>0</v>
      </c>
    </row>
    <row r="131" spans="1:17" hidden="1" outlineLevel="1">
      <c r="A131" s="33" t="s">
        <v>122</v>
      </c>
      <c r="B131" s="34">
        <v>2018</v>
      </c>
      <c r="C131" s="35">
        <v>1</v>
      </c>
      <c r="D131" s="41"/>
      <c r="E131" s="37"/>
      <c r="F131" s="38" t="e">
        <f t="shared" si="30"/>
        <v>#DIV/0!</v>
      </c>
      <c r="G131" s="31">
        <f t="shared" si="31"/>
        <v>0</v>
      </c>
      <c r="H131" s="39">
        <f t="shared" si="32"/>
        <v>0</v>
      </c>
      <c r="I131" s="30" t="e">
        <f t="shared" si="34"/>
        <v>#DIV/0!</v>
      </c>
      <c r="J131" s="43">
        <f t="shared" si="35"/>
        <v>0</v>
      </c>
      <c r="K131" s="44">
        <f t="shared" si="42"/>
        <v>0</v>
      </c>
      <c r="L131" s="30" t="e">
        <f t="shared" si="36"/>
        <v>#DIV/0!</v>
      </c>
      <c r="M131" s="31">
        <f t="shared" si="37"/>
        <v>0</v>
      </c>
      <c r="N131" s="44">
        <f t="shared" si="40"/>
        <v>0</v>
      </c>
      <c r="O131" s="30" t="e">
        <f t="shared" si="38"/>
        <v>#DIV/0!</v>
      </c>
      <c r="P131" s="31">
        <f t="shared" si="39"/>
        <v>0</v>
      </c>
      <c r="Q131" s="44">
        <f t="shared" si="41"/>
        <v>0</v>
      </c>
    </row>
    <row r="132" spans="1:17" hidden="1" outlineLevel="1">
      <c r="A132" s="33" t="s">
        <v>123</v>
      </c>
      <c r="B132" s="34">
        <v>2018</v>
      </c>
      <c r="C132" s="35">
        <v>1</v>
      </c>
      <c r="D132" s="41"/>
      <c r="E132" s="37"/>
      <c r="F132" s="38" t="e">
        <f t="shared" si="30"/>
        <v>#DIV/0!</v>
      </c>
      <c r="G132" s="31">
        <f t="shared" si="31"/>
        <v>0</v>
      </c>
      <c r="H132" s="39">
        <f t="shared" si="32"/>
        <v>0</v>
      </c>
      <c r="I132" s="30" t="e">
        <f t="shared" si="34"/>
        <v>#DIV/0!</v>
      </c>
      <c r="J132" s="43">
        <f t="shared" si="35"/>
        <v>0</v>
      </c>
      <c r="K132" s="44">
        <f t="shared" si="42"/>
        <v>0</v>
      </c>
      <c r="L132" s="30" t="e">
        <f t="shared" si="36"/>
        <v>#DIV/0!</v>
      </c>
      <c r="M132" s="31">
        <f t="shared" si="37"/>
        <v>0</v>
      </c>
      <c r="N132" s="44">
        <f t="shared" si="40"/>
        <v>0</v>
      </c>
      <c r="O132" s="30" t="e">
        <f t="shared" si="38"/>
        <v>#DIV/0!</v>
      </c>
      <c r="P132" s="31">
        <f t="shared" si="39"/>
        <v>0</v>
      </c>
      <c r="Q132" s="44">
        <f t="shared" si="41"/>
        <v>0</v>
      </c>
    </row>
    <row r="133" spans="1:17" hidden="1" outlineLevel="1">
      <c r="A133" s="33" t="s">
        <v>119</v>
      </c>
      <c r="B133" s="34">
        <v>2018</v>
      </c>
      <c r="C133" s="35">
        <v>1</v>
      </c>
      <c r="D133" s="41"/>
      <c r="E133" s="37"/>
      <c r="F133" s="38" t="e">
        <f t="shared" si="30"/>
        <v>#DIV/0!</v>
      </c>
      <c r="G133" s="31">
        <f t="shared" si="31"/>
        <v>0</v>
      </c>
      <c r="H133" s="39">
        <f t="shared" si="32"/>
        <v>0</v>
      </c>
      <c r="I133" s="30" t="e">
        <f t="shared" si="34"/>
        <v>#DIV/0!</v>
      </c>
      <c r="J133" s="43">
        <f t="shared" si="35"/>
        <v>0</v>
      </c>
      <c r="K133" s="44">
        <f t="shared" si="42"/>
        <v>0</v>
      </c>
      <c r="L133" s="30" t="e">
        <f t="shared" si="36"/>
        <v>#DIV/0!</v>
      </c>
      <c r="M133" s="31">
        <f t="shared" si="37"/>
        <v>0</v>
      </c>
      <c r="N133" s="44">
        <f t="shared" si="40"/>
        <v>0</v>
      </c>
      <c r="O133" s="30" t="e">
        <f t="shared" si="38"/>
        <v>#DIV/0!</v>
      </c>
      <c r="P133" s="31">
        <f t="shared" si="39"/>
        <v>0</v>
      </c>
      <c r="Q133" s="44">
        <f t="shared" si="41"/>
        <v>0</v>
      </c>
    </row>
    <row r="134" spans="1:17" hidden="1" outlineLevel="1">
      <c r="A134" s="33" t="s">
        <v>124</v>
      </c>
      <c r="B134" s="34">
        <v>2018</v>
      </c>
      <c r="C134" s="35">
        <v>1</v>
      </c>
      <c r="D134" s="41"/>
      <c r="E134" s="37"/>
      <c r="F134" s="38" t="e">
        <f t="shared" si="30"/>
        <v>#DIV/0!</v>
      </c>
      <c r="G134" s="31">
        <f t="shared" si="31"/>
        <v>0</v>
      </c>
      <c r="H134" s="39">
        <f t="shared" si="32"/>
        <v>0</v>
      </c>
      <c r="I134" s="30" t="e">
        <f t="shared" si="34"/>
        <v>#DIV/0!</v>
      </c>
      <c r="J134" s="43">
        <f t="shared" si="35"/>
        <v>0</v>
      </c>
      <c r="K134" s="44">
        <f t="shared" si="42"/>
        <v>0</v>
      </c>
      <c r="L134" s="30" t="e">
        <f t="shared" si="36"/>
        <v>#DIV/0!</v>
      </c>
      <c r="M134" s="31">
        <f t="shared" si="37"/>
        <v>0</v>
      </c>
      <c r="N134" s="44">
        <f t="shared" si="40"/>
        <v>0</v>
      </c>
      <c r="O134" s="30" t="e">
        <f t="shared" si="38"/>
        <v>#DIV/0!</v>
      </c>
      <c r="P134" s="31">
        <f t="shared" si="39"/>
        <v>0</v>
      </c>
      <c r="Q134" s="44">
        <f t="shared" si="41"/>
        <v>0</v>
      </c>
    </row>
    <row r="135" spans="1:17" hidden="1" outlineLevel="1">
      <c r="A135" s="33" t="s">
        <v>125</v>
      </c>
      <c r="B135" s="34">
        <v>2018</v>
      </c>
      <c r="C135" s="35">
        <v>1</v>
      </c>
      <c r="D135" s="41"/>
      <c r="E135" s="37"/>
      <c r="F135" s="38" t="e">
        <f t="shared" si="30"/>
        <v>#DIV/0!</v>
      </c>
      <c r="G135" s="31">
        <f t="shared" si="31"/>
        <v>0</v>
      </c>
      <c r="H135" s="39">
        <f t="shared" si="32"/>
        <v>0</v>
      </c>
      <c r="I135" s="30" t="e">
        <f t="shared" si="34"/>
        <v>#DIV/0!</v>
      </c>
      <c r="J135" s="43">
        <f t="shared" si="35"/>
        <v>0</v>
      </c>
      <c r="K135" s="44">
        <f t="shared" si="42"/>
        <v>0</v>
      </c>
      <c r="L135" s="30" t="e">
        <f t="shared" si="36"/>
        <v>#DIV/0!</v>
      </c>
      <c r="M135" s="31">
        <f t="shared" si="37"/>
        <v>0</v>
      </c>
      <c r="N135" s="44">
        <f t="shared" si="40"/>
        <v>0</v>
      </c>
      <c r="O135" s="30" t="e">
        <f t="shared" si="38"/>
        <v>#DIV/0!</v>
      </c>
      <c r="P135" s="31">
        <f t="shared" si="39"/>
        <v>0</v>
      </c>
      <c r="Q135" s="44">
        <f t="shared" si="41"/>
        <v>0</v>
      </c>
    </row>
    <row r="136" spans="1:17" hidden="1" outlineLevel="1">
      <c r="A136" s="33" t="s">
        <v>126</v>
      </c>
      <c r="B136" s="34">
        <v>2018</v>
      </c>
      <c r="C136" s="35">
        <v>1</v>
      </c>
      <c r="D136" s="41"/>
      <c r="E136" s="37"/>
      <c r="F136" s="38" t="e">
        <f t="shared" si="30"/>
        <v>#DIV/0!</v>
      </c>
      <c r="G136" s="31">
        <f t="shared" si="31"/>
        <v>0</v>
      </c>
      <c r="H136" s="39">
        <f t="shared" si="32"/>
        <v>0</v>
      </c>
      <c r="I136" s="30" t="e">
        <f t="shared" si="34"/>
        <v>#DIV/0!</v>
      </c>
      <c r="J136" s="43">
        <f t="shared" si="35"/>
        <v>0</v>
      </c>
      <c r="K136" s="44">
        <f t="shared" si="42"/>
        <v>0</v>
      </c>
      <c r="L136" s="30" t="e">
        <f t="shared" si="36"/>
        <v>#DIV/0!</v>
      </c>
      <c r="M136" s="31">
        <f t="shared" si="37"/>
        <v>0</v>
      </c>
      <c r="N136" s="44">
        <f t="shared" si="40"/>
        <v>0</v>
      </c>
      <c r="O136" s="30" t="e">
        <f t="shared" si="38"/>
        <v>#DIV/0!</v>
      </c>
      <c r="P136" s="31">
        <f t="shared" si="39"/>
        <v>0</v>
      </c>
      <c r="Q136" s="44">
        <f t="shared" si="41"/>
        <v>0</v>
      </c>
    </row>
    <row r="137" spans="1:17" hidden="1" outlineLevel="1">
      <c r="A137" s="33" t="s">
        <v>127</v>
      </c>
      <c r="B137" s="34">
        <v>2018</v>
      </c>
      <c r="C137" s="35">
        <v>1</v>
      </c>
      <c r="D137" s="41"/>
      <c r="E137" s="37"/>
      <c r="F137" s="38" t="e">
        <f t="shared" si="30"/>
        <v>#DIV/0!</v>
      </c>
      <c r="G137" s="31">
        <f t="shared" si="31"/>
        <v>0</v>
      </c>
      <c r="H137" s="39">
        <f t="shared" si="32"/>
        <v>0</v>
      </c>
      <c r="I137" s="30" t="e">
        <f t="shared" si="34"/>
        <v>#DIV/0!</v>
      </c>
      <c r="J137" s="43">
        <f t="shared" si="35"/>
        <v>0</v>
      </c>
      <c r="K137" s="44">
        <f t="shared" si="42"/>
        <v>0</v>
      </c>
      <c r="L137" s="30" t="e">
        <f t="shared" si="36"/>
        <v>#DIV/0!</v>
      </c>
      <c r="M137" s="31">
        <f t="shared" si="37"/>
        <v>0</v>
      </c>
      <c r="N137" s="44">
        <f t="shared" si="40"/>
        <v>0</v>
      </c>
      <c r="O137" s="30" t="e">
        <f t="shared" si="38"/>
        <v>#DIV/0!</v>
      </c>
      <c r="P137" s="31">
        <f t="shared" si="39"/>
        <v>0</v>
      </c>
      <c r="Q137" s="44">
        <f t="shared" si="41"/>
        <v>0</v>
      </c>
    </row>
    <row r="138" spans="1:17" collapsed="1">
      <c r="A138" s="25" t="s">
        <v>128</v>
      </c>
      <c r="B138" s="26">
        <v>2018</v>
      </c>
      <c r="C138" s="27">
        <v>1</v>
      </c>
      <c r="D138" s="28">
        <v>2293555.7373391702</v>
      </c>
      <c r="E138" s="40">
        <v>0</v>
      </c>
      <c r="F138" s="30">
        <f t="shared" si="30"/>
        <v>1</v>
      </c>
      <c r="G138" s="31">
        <f t="shared" si="31"/>
        <v>2293555.7373391702</v>
      </c>
      <c r="H138" s="32">
        <v>0</v>
      </c>
      <c r="I138" s="30">
        <f t="shared" si="34"/>
        <v>1</v>
      </c>
      <c r="J138" s="43">
        <f t="shared" si="35"/>
        <v>2293555.7373391702</v>
      </c>
      <c r="K138" s="44">
        <v>0</v>
      </c>
      <c r="L138" s="30">
        <f t="shared" si="36"/>
        <v>0.94149547891272511</v>
      </c>
      <c r="M138" s="31">
        <f t="shared" si="37"/>
        <v>2159372.3573391703</v>
      </c>
      <c r="N138" s="44">
        <v>134183.38</v>
      </c>
      <c r="O138" s="30">
        <f t="shared" si="38"/>
        <v>0.84149547891272503</v>
      </c>
      <c r="P138" s="31">
        <f t="shared" si="39"/>
        <v>1930016.7836052531</v>
      </c>
      <c r="Q138" s="44">
        <f>(+D138*0.1)+N138</f>
        <v>363538.95373391703</v>
      </c>
    </row>
    <row r="139" spans="1:17" hidden="1" outlineLevel="1">
      <c r="A139" s="33" t="s">
        <v>129</v>
      </c>
      <c r="B139" s="34">
        <v>2018</v>
      </c>
      <c r="C139" s="35">
        <v>1</v>
      </c>
      <c r="D139" s="41"/>
      <c r="E139" s="37"/>
      <c r="F139" s="38" t="e">
        <f t="shared" si="30"/>
        <v>#DIV/0!</v>
      </c>
      <c r="G139" s="31">
        <f t="shared" si="31"/>
        <v>0</v>
      </c>
      <c r="H139" s="39">
        <f t="shared" si="32"/>
        <v>0</v>
      </c>
      <c r="I139" s="30" t="e">
        <f t="shared" si="34"/>
        <v>#DIV/0!</v>
      </c>
      <c r="J139" s="43">
        <f t="shared" si="35"/>
        <v>0</v>
      </c>
      <c r="K139" s="44">
        <f t="shared" si="42"/>
        <v>0</v>
      </c>
      <c r="L139" s="30" t="e">
        <f t="shared" si="36"/>
        <v>#DIV/0!</v>
      </c>
      <c r="M139" s="31">
        <f t="shared" si="37"/>
        <v>0</v>
      </c>
      <c r="N139" s="44">
        <f t="shared" si="40"/>
        <v>0</v>
      </c>
      <c r="O139" s="30" t="e">
        <f t="shared" si="38"/>
        <v>#DIV/0!</v>
      </c>
      <c r="P139" s="31">
        <f t="shared" si="39"/>
        <v>0</v>
      </c>
      <c r="Q139" s="44">
        <f t="shared" si="41"/>
        <v>0</v>
      </c>
    </row>
    <row r="140" spans="1:17" hidden="1" outlineLevel="1">
      <c r="A140" s="33" t="s">
        <v>130</v>
      </c>
      <c r="B140" s="34">
        <v>2018</v>
      </c>
      <c r="C140" s="35">
        <v>1</v>
      </c>
      <c r="D140" s="41"/>
      <c r="E140" s="37"/>
      <c r="F140" s="38" t="e">
        <f t="shared" si="30"/>
        <v>#DIV/0!</v>
      </c>
      <c r="G140" s="31">
        <f t="shared" si="31"/>
        <v>0</v>
      </c>
      <c r="H140" s="39">
        <f t="shared" si="32"/>
        <v>0</v>
      </c>
      <c r="I140" s="30" t="e">
        <f t="shared" si="34"/>
        <v>#DIV/0!</v>
      </c>
      <c r="J140" s="43">
        <f t="shared" si="35"/>
        <v>0</v>
      </c>
      <c r="K140" s="44">
        <f t="shared" si="42"/>
        <v>0</v>
      </c>
      <c r="L140" s="30" t="e">
        <f t="shared" si="36"/>
        <v>#DIV/0!</v>
      </c>
      <c r="M140" s="31">
        <f t="shared" si="37"/>
        <v>0</v>
      </c>
      <c r="N140" s="44">
        <f t="shared" si="40"/>
        <v>0</v>
      </c>
      <c r="O140" s="30" t="e">
        <f t="shared" si="38"/>
        <v>#DIV/0!</v>
      </c>
      <c r="P140" s="31">
        <f t="shared" si="39"/>
        <v>0</v>
      </c>
      <c r="Q140" s="44">
        <f t="shared" si="41"/>
        <v>0</v>
      </c>
    </row>
    <row r="141" spans="1:17" hidden="1" outlineLevel="1">
      <c r="A141" s="33" t="s">
        <v>131</v>
      </c>
      <c r="B141" s="34">
        <v>2018</v>
      </c>
      <c r="C141" s="35">
        <v>1</v>
      </c>
      <c r="D141" s="41"/>
      <c r="E141" s="37"/>
      <c r="F141" s="38" t="e">
        <f t="shared" si="30"/>
        <v>#DIV/0!</v>
      </c>
      <c r="G141" s="31">
        <f t="shared" si="31"/>
        <v>0</v>
      </c>
      <c r="H141" s="39">
        <f t="shared" si="32"/>
        <v>0</v>
      </c>
      <c r="I141" s="30" t="e">
        <f t="shared" si="34"/>
        <v>#DIV/0!</v>
      </c>
      <c r="J141" s="43">
        <f t="shared" si="35"/>
        <v>0</v>
      </c>
      <c r="K141" s="44">
        <f t="shared" si="42"/>
        <v>0</v>
      </c>
      <c r="L141" s="30" t="e">
        <f t="shared" si="36"/>
        <v>#DIV/0!</v>
      </c>
      <c r="M141" s="31">
        <f t="shared" si="37"/>
        <v>0</v>
      </c>
      <c r="N141" s="44">
        <f t="shared" si="40"/>
        <v>0</v>
      </c>
      <c r="O141" s="30" t="e">
        <f t="shared" si="38"/>
        <v>#DIV/0!</v>
      </c>
      <c r="P141" s="31">
        <f t="shared" si="39"/>
        <v>0</v>
      </c>
      <c r="Q141" s="44">
        <f t="shared" si="41"/>
        <v>0</v>
      </c>
    </row>
    <row r="142" spans="1:17" hidden="1" outlineLevel="1">
      <c r="A142" s="33" t="s">
        <v>132</v>
      </c>
      <c r="B142" s="34">
        <v>2018</v>
      </c>
      <c r="C142" s="35">
        <v>1</v>
      </c>
      <c r="D142" s="41"/>
      <c r="E142" s="37"/>
      <c r="F142" s="38" t="e">
        <f t="shared" si="30"/>
        <v>#DIV/0!</v>
      </c>
      <c r="G142" s="31">
        <f t="shared" si="31"/>
        <v>0</v>
      </c>
      <c r="H142" s="39">
        <f t="shared" si="32"/>
        <v>0</v>
      </c>
      <c r="I142" s="30" t="e">
        <f t="shared" ref="I142:I165" si="43">(J142/D142)</f>
        <v>#DIV/0!</v>
      </c>
      <c r="J142" s="43">
        <f t="shared" ref="J142:J165" si="44">D142-K142</f>
        <v>0</v>
      </c>
      <c r="K142" s="44">
        <f t="shared" si="42"/>
        <v>0</v>
      </c>
      <c r="L142" s="30" t="e">
        <f t="shared" ref="L142:L165" si="45">(M142/D142)</f>
        <v>#DIV/0!</v>
      </c>
      <c r="M142" s="31">
        <f t="shared" ref="M142:M165" si="46">D142-N142</f>
        <v>0</v>
      </c>
      <c r="N142" s="44">
        <f t="shared" ref="N142:N165" si="47">(+D142*0.15)+K142</f>
        <v>0</v>
      </c>
      <c r="O142" s="30" t="e">
        <f t="shared" ref="O142:O165" si="48">(P142/D142)</f>
        <v>#DIV/0!</v>
      </c>
      <c r="P142" s="31">
        <f t="shared" ref="P142:P165" si="49">D142-Q142</f>
        <v>0</v>
      </c>
      <c r="Q142" s="44">
        <f t="shared" ref="Q142:Q165" si="50">(+D142*0.15)+N142</f>
        <v>0</v>
      </c>
    </row>
    <row r="143" spans="1:17" hidden="1" outlineLevel="1">
      <c r="A143" s="33" t="s">
        <v>133</v>
      </c>
      <c r="B143" s="34">
        <v>2018</v>
      </c>
      <c r="C143" s="35">
        <v>1</v>
      </c>
      <c r="D143" s="41"/>
      <c r="E143" s="37"/>
      <c r="F143" s="38" t="e">
        <f t="shared" ref="F143:F206" si="51">(D143-H143)/D143</f>
        <v>#DIV/0!</v>
      </c>
      <c r="G143" s="31">
        <f t="shared" ref="G143:G206" si="52">+D143-H143</f>
        <v>0</v>
      </c>
      <c r="H143" s="39">
        <f t="shared" ref="H143:H206" si="53">+D143*0.05</f>
        <v>0</v>
      </c>
      <c r="I143" s="30" t="e">
        <f t="shared" si="43"/>
        <v>#DIV/0!</v>
      </c>
      <c r="J143" s="43">
        <f t="shared" si="44"/>
        <v>0</v>
      </c>
      <c r="K143" s="44">
        <f t="shared" si="42"/>
        <v>0</v>
      </c>
      <c r="L143" s="30" t="e">
        <f t="shared" si="45"/>
        <v>#DIV/0!</v>
      </c>
      <c r="M143" s="31">
        <f t="shared" si="46"/>
        <v>0</v>
      </c>
      <c r="N143" s="44">
        <f t="shared" si="47"/>
        <v>0</v>
      </c>
      <c r="O143" s="30" t="e">
        <f t="shared" si="48"/>
        <v>#DIV/0!</v>
      </c>
      <c r="P143" s="31">
        <f t="shared" si="49"/>
        <v>0</v>
      </c>
      <c r="Q143" s="44">
        <f t="shared" si="50"/>
        <v>0</v>
      </c>
    </row>
    <row r="144" spans="1:17" hidden="1" outlineLevel="1">
      <c r="A144" s="33" t="s">
        <v>134</v>
      </c>
      <c r="B144" s="34">
        <v>2018</v>
      </c>
      <c r="C144" s="35">
        <v>1</v>
      </c>
      <c r="D144" s="41"/>
      <c r="E144" s="37"/>
      <c r="F144" s="38" t="e">
        <f t="shared" si="51"/>
        <v>#DIV/0!</v>
      </c>
      <c r="G144" s="31">
        <f t="shared" si="52"/>
        <v>0</v>
      </c>
      <c r="H144" s="39">
        <f t="shared" si="53"/>
        <v>0</v>
      </c>
      <c r="I144" s="30" t="e">
        <f t="shared" si="43"/>
        <v>#DIV/0!</v>
      </c>
      <c r="J144" s="43">
        <f t="shared" si="44"/>
        <v>0</v>
      </c>
      <c r="K144" s="44">
        <f t="shared" si="42"/>
        <v>0</v>
      </c>
      <c r="L144" s="30" t="e">
        <f t="shared" si="45"/>
        <v>#DIV/0!</v>
      </c>
      <c r="M144" s="31">
        <f t="shared" si="46"/>
        <v>0</v>
      </c>
      <c r="N144" s="44">
        <f t="shared" si="47"/>
        <v>0</v>
      </c>
      <c r="O144" s="30" t="e">
        <f t="shared" si="48"/>
        <v>#DIV/0!</v>
      </c>
      <c r="P144" s="31">
        <f t="shared" si="49"/>
        <v>0</v>
      </c>
      <c r="Q144" s="44">
        <f t="shared" si="50"/>
        <v>0</v>
      </c>
    </row>
    <row r="145" spans="1:17" hidden="1" outlineLevel="1">
      <c r="A145" s="33" t="s">
        <v>135</v>
      </c>
      <c r="B145" s="34">
        <v>2018</v>
      </c>
      <c r="C145" s="35">
        <v>1</v>
      </c>
      <c r="D145" s="41"/>
      <c r="E145" s="37"/>
      <c r="F145" s="38" t="e">
        <f t="shared" si="51"/>
        <v>#DIV/0!</v>
      </c>
      <c r="G145" s="31">
        <f t="shared" si="52"/>
        <v>0</v>
      </c>
      <c r="H145" s="39">
        <f t="shared" si="53"/>
        <v>0</v>
      </c>
      <c r="I145" s="30" t="e">
        <f t="shared" si="43"/>
        <v>#DIV/0!</v>
      </c>
      <c r="J145" s="43">
        <f t="shared" si="44"/>
        <v>0</v>
      </c>
      <c r="K145" s="44">
        <f t="shared" si="42"/>
        <v>0</v>
      </c>
      <c r="L145" s="30" t="e">
        <f t="shared" si="45"/>
        <v>#DIV/0!</v>
      </c>
      <c r="M145" s="31">
        <f t="shared" si="46"/>
        <v>0</v>
      </c>
      <c r="N145" s="44">
        <f t="shared" si="47"/>
        <v>0</v>
      </c>
      <c r="O145" s="30" t="e">
        <f t="shared" si="48"/>
        <v>#DIV/0!</v>
      </c>
      <c r="P145" s="31">
        <f t="shared" si="49"/>
        <v>0</v>
      </c>
      <c r="Q145" s="44">
        <f t="shared" si="50"/>
        <v>0</v>
      </c>
    </row>
    <row r="146" spans="1:17" hidden="1" outlineLevel="1">
      <c r="A146" s="33" t="s">
        <v>136</v>
      </c>
      <c r="B146" s="34">
        <v>2018</v>
      </c>
      <c r="C146" s="35">
        <v>1</v>
      </c>
      <c r="D146" s="41"/>
      <c r="E146" s="37"/>
      <c r="F146" s="38" t="e">
        <f t="shared" si="51"/>
        <v>#DIV/0!</v>
      </c>
      <c r="G146" s="31">
        <f t="shared" si="52"/>
        <v>0</v>
      </c>
      <c r="H146" s="39">
        <f t="shared" si="53"/>
        <v>0</v>
      </c>
      <c r="I146" s="30" t="e">
        <f t="shared" si="43"/>
        <v>#DIV/0!</v>
      </c>
      <c r="J146" s="43">
        <f t="shared" si="44"/>
        <v>0</v>
      </c>
      <c r="K146" s="44">
        <f t="shared" si="42"/>
        <v>0</v>
      </c>
      <c r="L146" s="30" t="e">
        <f t="shared" si="45"/>
        <v>#DIV/0!</v>
      </c>
      <c r="M146" s="31">
        <f t="shared" si="46"/>
        <v>0</v>
      </c>
      <c r="N146" s="44">
        <f t="shared" si="47"/>
        <v>0</v>
      </c>
      <c r="O146" s="30" t="e">
        <f t="shared" si="48"/>
        <v>#DIV/0!</v>
      </c>
      <c r="P146" s="31">
        <f t="shared" si="49"/>
        <v>0</v>
      </c>
      <c r="Q146" s="44">
        <f t="shared" si="50"/>
        <v>0</v>
      </c>
    </row>
    <row r="147" spans="1:17" hidden="1" outlineLevel="1">
      <c r="A147" s="33" t="s">
        <v>137</v>
      </c>
      <c r="B147" s="34">
        <v>2018</v>
      </c>
      <c r="C147" s="35">
        <v>1</v>
      </c>
      <c r="D147" s="41"/>
      <c r="E147" s="37"/>
      <c r="F147" s="38" t="e">
        <f t="shared" si="51"/>
        <v>#DIV/0!</v>
      </c>
      <c r="G147" s="31">
        <f t="shared" si="52"/>
        <v>0</v>
      </c>
      <c r="H147" s="39">
        <f t="shared" si="53"/>
        <v>0</v>
      </c>
      <c r="I147" s="30" t="e">
        <f t="shared" si="43"/>
        <v>#DIV/0!</v>
      </c>
      <c r="J147" s="43">
        <f t="shared" si="44"/>
        <v>0</v>
      </c>
      <c r="K147" s="44">
        <f t="shared" si="42"/>
        <v>0</v>
      </c>
      <c r="L147" s="30" t="e">
        <f t="shared" si="45"/>
        <v>#DIV/0!</v>
      </c>
      <c r="M147" s="31">
        <f t="shared" si="46"/>
        <v>0</v>
      </c>
      <c r="N147" s="44">
        <f t="shared" si="47"/>
        <v>0</v>
      </c>
      <c r="O147" s="30" t="e">
        <f t="shared" si="48"/>
        <v>#DIV/0!</v>
      </c>
      <c r="P147" s="31">
        <f t="shared" si="49"/>
        <v>0</v>
      </c>
      <c r="Q147" s="44">
        <f t="shared" si="50"/>
        <v>0</v>
      </c>
    </row>
    <row r="148" spans="1:17" hidden="1" outlineLevel="1">
      <c r="A148" s="33" t="s">
        <v>138</v>
      </c>
      <c r="B148" s="34">
        <v>2018</v>
      </c>
      <c r="C148" s="35">
        <v>1</v>
      </c>
      <c r="D148" s="41"/>
      <c r="E148" s="37"/>
      <c r="F148" s="38" t="e">
        <f t="shared" si="51"/>
        <v>#DIV/0!</v>
      </c>
      <c r="G148" s="31">
        <f t="shared" si="52"/>
        <v>0</v>
      </c>
      <c r="H148" s="39">
        <f t="shared" si="53"/>
        <v>0</v>
      </c>
      <c r="I148" s="30" t="e">
        <f t="shared" si="43"/>
        <v>#DIV/0!</v>
      </c>
      <c r="J148" s="43">
        <f t="shared" si="44"/>
        <v>0</v>
      </c>
      <c r="K148" s="44">
        <f t="shared" si="42"/>
        <v>0</v>
      </c>
      <c r="L148" s="30" t="e">
        <f t="shared" si="45"/>
        <v>#DIV/0!</v>
      </c>
      <c r="M148" s="31">
        <f t="shared" si="46"/>
        <v>0</v>
      </c>
      <c r="N148" s="44">
        <f t="shared" si="47"/>
        <v>0</v>
      </c>
      <c r="O148" s="30" t="e">
        <f t="shared" si="48"/>
        <v>#DIV/0!</v>
      </c>
      <c r="P148" s="31">
        <f t="shared" si="49"/>
        <v>0</v>
      </c>
      <c r="Q148" s="44">
        <f t="shared" si="50"/>
        <v>0</v>
      </c>
    </row>
    <row r="149" spans="1:17" hidden="1" outlineLevel="1">
      <c r="A149" s="33" t="s">
        <v>139</v>
      </c>
      <c r="B149" s="34">
        <v>2018</v>
      </c>
      <c r="C149" s="35">
        <v>1</v>
      </c>
      <c r="D149" s="41"/>
      <c r="E149" s="37"/>
      <c r="F149" s="38" t="e">
        <f t="shared" si="51"/>
        <v>#DIV/0!</v>
      </c>
      <c r="G149" s="31">
        <f t="shared" si="52"/>
        <v>0</v>
      </c>
      <c r="H149" s="39">
        <f t="shared" si="53"/>
        <v>0</v>
      </c>
      <c r="I149" s="30" t="e">
        <f t="shared" si="43"/>
        <v>#DIV/0!</v>
      </c>
      <c r="J149" s="43">
        <f t="shared" si="44"/>
        <v>0</v>
      </c>
      <c r="K149" s="44">
        <f t="shared" si="42"/>
        <v>0</v>
      </c>
      <c r="L149" s="30" t="e">
        <f t="shared" si="45"/>
        <v>#DIV/0!</v>
      </c>
      <c r="M149" s="31">
        <f t="shared" si="46"/>
        <v>0</v>
      </c>
      <c r="N149" s="44">
        <f t="shared" si="47"/>
        <v>0</v>
      </c>
      <c r="O149" s="30" t="e">
        <f t="shared" si="48"/>
        <v>#DIV/0!</v>
      </c>
      <c r="P149" s="31">
        <f t="shared" si="49"/>
        <v>0</v>
      </c>
      <c r="Q149" s="44">
        <f t="shared" si="50"/>
        <v>0</v>
      </c>
    </row>
    <row r="150" spans="1:17" hidden="1" outlineLevel="1">
      <c r="A150" s="33" t="s">
        <v>140</v>
      </c>
      <c r="B150" s="34">
        <v>2018</v>
      </c>
      <c r="C150" s="35">
        <v>1</v>
      </c>
      <c r="D150" s="41"/>
      <c r="E150" s="37"/>
      <c r="F150" s="38" t="e">
        <f t="shared" si="51"/>
        <v>#DIV/0!</v>
      </c>
      <c r="G150" s="31">
        <f t="shared" si="52"/>
        <v>0</v>
      </c>
      <c r="H150" s="39">
        <f t="shared" si="53"/>
        <v>0</v>
      </c>
      <c r="I150" s="30" t="e">
        <f t="shared" si="43"/>
        <v>#DIV/0!</v>
      </c>
      <c r="J150" s="43">
        <f t="shared" si="44"/>
        <v>0</v>
      </c>
      <c r="K150" s="44">
        <f t="shared" ref="K150:K165" si="54">(+D150*0.08)+H150</f>
        <v>0</v>
      </c>
      <c r="L150" s="30" t="e">
        <f t="shared" si="45"/>
        <v>#DIV/0!</v>
      </c>
      <c r="M150" s="31">
        <f t="shared" si="46"/>
        <v>0</v>
      </c>
      <c r="N150" s="44">
        <f t="shared" si="47"/>
        <v>0</v>
      </c>
      <c r="O150" s="30" t="e">
        <f t="shared" si="48"/>
        <v>#DIV/0!</v>
      </c>
      <c r="P150" s="31">
        <f t="shared" si="49"/>
        <v>0</v>
      </c>
      <c r="Q150" s="44">
        <f t="shared" si="50"/>
        <v>0</v>
      </c>
    </row>
    <row r="151" spans="1:17" collapsed="1">
      <c r="A151" s="25" t="s">
        <v>141</v>
      </c>
      <c r="B151" s="26">
        <v>2018</v>
      </c>
      <c r="C151" s="27">
        <v>1</v>
      </c>
      <c r="D151" s="28">
        <v>1305115.6830615001</v>
      </c>
      <c r="E151" s="40">
        <v>0</v>
      </c>
      <c r="F151" s="30">
        <f t="shared" si="51"/>
        <v>1</v>
      </c>
      <c r="G151" s="31">
        <f t="shared" si="52"/>
        <v>1305115.6830615001</v>
      </c>
      <c r="H151" s="32">
        <v>0</v>
      </c>
      <c r="I151" s="30">
        <f t="shared" si="43"/>
        <v>1</v>
      </c>
      <c r="J151" s="43">
        <f t="shared" si="44"/>
        <v>1305115.6830615001</v>
      </c>
      <c r="K151" s="44">
        <v>0</v>
      </c>
      <c r="L151" s="30">
        <f t="shared" si="45"/>
        <v>0.95061123635508205</v>
      </c>
      <c r="M151" s="31">
        <f t="shared" si="46"/>
        <v>1240657.6330615</v>
      </c>
      <c r="N151" s="44">
        <v>64458.05</v>
      </c>
      <c r="O151" s="30">
        <f t="shared" si="48"/>
        <v>0.85061123635508218</v>
      </c>
      <c r="P151" s="31">
        <f t="shared" si="49"/>
        <v>1110146.0647553501</v>
      </c>
      <c r="Q151" s="44">
        <f>(+D151*0.1)+N151</f>
        <v>194969.61830615002</v>
      </c>
    </row>
    <row r="152" spans="1:17" hidden="1" outlineLevel="1">
      <c r="A152" s="33" t="s">
        <v>142</v>
      </c>
      <c r="B152" s="34">
        <v>2018</v>
      </c>
      <c r="C152" s="35">
        <v>1</v>
      </c>
      <c r="D152" s="41"/>
      <c r="E152" s="37"/>
      <c r="F152" s="38" t="e">
        <f t="shared" si="51"/>
        <v>#DIV/0!</v>
      </c>
      <c r="G152" s="31">
        <f t="shared" si="52"/>
        <v>0</v>
      </c>
      <c r="H152" s="39">
        <f t="shared" si="53"/>
        <v>0</v>
      </c>
      <c r="I152" s="30" t="e">
        <f t="shared" si="43"/>
        <v>#DIV/0!</v>
      </c>
      <c r="J152" s="43">
        <f t="shared" si="44"/>
        <v>0</v>
      </c>
      <c r="K152" s="44">
        <f t="shared" si="54"/>
        <v>0</v>
      </c>
      <c r="L152" s="30" t="e">
        <f t="shared" si="45"/>
        <v>#DIV/0!</v>
      </c>
      <c r="M152" s="31">
        <f t="shared" si="46"/>
        <v>0</v>
      </c>
      <c r="N152" s="44">
        <f t="shared" si="47"/>
        <v>0</v>
      </c>
      <c r="O152" s="30" t="e">
        <f t="shared" si="48"/>
        <v>#DIV/0!</v>
      </c>
      <c r="P152" s="31">
        <f t="shared" si="49"/>
        <v>0</v>
      </c>
      <c r="Q152" s="44">
        <f t="shared" si="50"/>
        <v>0</v>
      </c>
    </row>
    <row r="153" spans="1:17" hidden="1" outlineLevel="1">
      <c r="A153" s="33" t="s">
        <v>143</v>
      </c>
      <c r="B153" s="34">
        <v>2018</v>
      </c>
      <c r="C153" s="35">
        <v>1</v>
      </c>
      <c r="D153" s="41"/>
      <c r="E153" s="37"/>
      <c r="F153" s="38" t="e">
        <f t="shared" si="51"/>
        <v>#DIV/0!</v>
      </c>
      <c r="G153" s="31">
        <f t="shared" si="52"/>
        <v>0</v>
      </c>
      <c r="H153" s="39">
        <f t="shared" si="53"/>
        <v>0</v>
      </c>
      <c r="I153" s="30" t="e">
        <f t="shared" si="43"/>
        <v>#DIV/0!</v>
      </c>
      <c r="J153" s="43">
        <f t="shared" si="44"/>
        <v>0</v>
      </c>
      <c r="K153" s="44">
        <f t="shared" si="54"/>
        <v>0</v>
      </c>
      <c r="L153" s="30" t="e">
        <f t="shared" si="45"/>
        <v>#DIV/0!</v>
      </c>
      <c r="M153" s="31">
        <f t="shared" si="46"/>
        <v>0</v>
      </c>
      <c r="N153" s="44">
        <f t="shared" si="47"/>
        <v>0</v>
      </c>
      <c r="O153" s="30" t="e">
        <f t="shared" si="48"/>
        <v>#DIV/0!</v>
      </c>
      <c r="P153" s="31">
        <f t="shared" si="49"/>
        <v>0</v>
      </c>
      <c r="Q153" s="44">
        <f t="shared" si="50"/>
        <v>0</v>
      </c>
    </row>
    <row r="154" spans="1:17" hidden="1" outlineLevel="1">
      <c r="A154" s="33" t="s">
        <v>141</v>
      </c>
      <c r="B154" s="34">
        <v>2018</v>
      </c>
      <c r="C154" s="35">
        <v>1</v>
      </c>
      <c r="D154" s="41"/>
      <c r="E154" s="37"/>
      <c r="F154" s="38" t="e">
        <f t="shared" si="51"/>
        <v>#DIV/0!</v>
      </c>
      <c r="G154" s="31">
        <f t="shared" si="52"/>
        <v>0</v>
      </c>
      <c r="H154" s="39">
        <f t="shared" si="53"/>
        <v>0</v>
      </c>
      <c r="I154" s="30" t="e">
        <f t="shared" si="43"/>
        <v>#DIV/0!</v>
      </c>
      <c r="J154" s="43">
        <f t="shared" si="44"/>
        <v>0</v>
      </c>
      <c r="K154" s="44">
        <f t="shared" si="54"/>
        <v>0</v>
      </c>
      <c r="L154" s="30" t="e">
        <f t="shared" si="45"/>
        <v>#DIV/0!</v>
      </c>
      <c r="M154" s="31">
        <f t="shared" si="46"/>
        <v>0</v>
      </c>
      <c r="N154" s="44">
        <f t="shared" si="47"/>
        <v>0</v>
      </c>
      <c r="O154" s="30" t="e">
        <f t="shared" si="48"/>
        <v>#DIV/0!</v>
      </c>
      <c r="P154" s="31">
        <f t="shared" si="49"/>
        <v>0</v>
      </c>
      <c r="Q154" s="44">
        <f t="shared" si="50"/>
        <v>0</v>
      </c>
    </row>
    <row r="155" spans="1:17" collapsed="1">
      <c r="A155" s="25" t="s">
        <v>144</v>
      </c>
      <c r="B155" s="26">
        <v>2018</v>
      </c>
      <c r="C155" s="27">
        <v>1</v>
      </c>
      <c r="D155" s="28">
        <v>3046533.2342658499</v>
      </c>
      <c r="E155" s="40">
        <v>0</v>
      </c>
      <c r="F155" s="30">
        <f t="shared" si="51"/>
        <v>1</v>
      </c>
      <c r="G155" s="31">
        <f t="shared" si="52"/>
        <v>3046533.2342658499</v>
      </c>
      <c r="H155" s="32">
        <v>0</v>
      </c>
      <c r="I155" s="30">
        <f t="shared" si="43"/>
        <v>1</v>
      </c>
      <c r="J155" s="43">
        <f t="shared" si="44"/>
        <v>3046533.2342658499</v>
      </c>
      <c r="K155" s="44">
        <v>0</v>
      </c>
      <c r="L155" s="30">
        <f t="shared" si="45"/>
        <v>0.90863080472283808</v>
      </c>
      <c r="M155" s="31">
        <f t="shared" si="46"/>
        <v>2768173.9442658499</v>
      </c>
      <c r="N155" s="44">
        <v>278359.28999999998</v>
      </c>
      <c r="O155" s="30">
        <f t="shared" si="48"/>
        <v>0.80863080472283821</v>
      </c>
      <c r="P155" s="31">
        <f t="shared" si="49"/>
        <v>2463520.6208392652</v>
      </c>
      <c r="Q155" s="44">
        <f>(+D155*0.1)+N155</f>
        <v>583012.61342658498</v>
      </c>
    </row>
    <row r="156" spans="1:17" outlineLevel="1">
      <c r="A156" s="55" t="s">
        <v>223</v>
      </c>
      <c r="B156" s="26">
        <v>2018</v>
      </c>
      <c r="C156" s="27">
        <v>1</v>
      </c>
      <c r="D156" s="28">
        <v>225260.383394437</v>
      </c>
      <c r="E156" s="40">
        <v>0</v>
      </c>
      <c r="F156" s="30">
        <f t="shared" si="51"/>
        <v>1</v>
      </c>
      <c r="G156" s="31">
        <f t="shared" si="52"/>
        <v>225260.383394437</v>
      </c>
      <c r="H156" s="32">
        <v>0</v>
      </c>
      <c r="I156" s="30">
        <f t="shared" si="43"/>
        <v>0.89999999999999991</v>
      </c>
      <c r="J156" s="43">
        <f t="shared" si="44"/>
        <v>202734.34505499329</v>
      </c>
      <c r="K156" s="44">
        <f>(+D156*0.1)+H156</f>
        <v>22526.038339443701</v>
      </c>
      <c r="L156" s="30">
        <f t="shared" si="45"/>
        <v>0.6</v>
      </c>
      <c r="M156" s="31">
        <f t="shared" si="46"/>
        <v>135156.23003666219</v>
      </c>
      <c r="N156" s="44">
        <f>(+D156*0.3)+K156</f>
        <v>90104.153357774805</v>
      </c>
      <c r="O156" s="30">
        <f t="shared" si="48"/>
        <v>0.15</v>
      </c>
      <c r="P156" s="31">
        <f t="shared" si="49"/>
        <v>33789.057509165548</v>
      </c>
      <c r="Q156" s="44">
        <f>(+D156*0.45)+N156</f>
        <v>191471.32588527145</v>
      </c>
    </row>
    <row r="157" spans="1:17" hidden="1" outlineLevel="1">
      <c r="A157" s="33" t="s">
        <v>145</v>
      </c>
      <c r="B157" s="34">
        <v>2018</v>
      </c>
      <c r="C157" s="35">
        <v>1</v>
      </c>
      <c r="D157" s="41"/>
      <c r="E157" s="37"/>
      <c r="F157" s="38" t="e">
        <f t="shared" si="51"/>
        <v>#DIV/0!</v>
      </c>
      <c r="G157" s="31">
        <f t="shared" si="52"/>
        <v>0</v>
      </c>
      <c r="H157" s="39">
        <f t="shared" si="53"/>
        <v>0</v>
      </c>
      <c r="I157" s="30" t="e">
        <f t="shared" si="43"/>
        <v>#DIV/0!</v>
      </c>
      <c r="J157" s="43">
        <f t="shared" si="44"/>
        <v>0</v>
      </c>
      <c r="K157" s="44">
        <f t="shared" si="54"/>
        <v>0</v>
      </c>
      <c r="L157" s="30" t="e">
        <f t="shared" si="45"/>
        <v>#DIV/0!</v>
      </c>
      <c r="M157" s="31">
        <f t="shared" si="46"/>
        <v>0</v>
      </c>
      <c r="N157" s="44">
        <f t="shared" si="47"/>
        <v>0</v>
      </c>
      <c r="O157" s="30" t="e">
        <f t="shared" si="48"/>
        <v>#DIV/0!</v>
      </c>
      <c r="P157" s="31">
        <f t="shared" si="49"/>
        <v>0</v>
      </c>
      <c r="Q157" s="44">
        <f t="shared" si="50"/>
        <v>0</v>
      </c>
    </row>
    <row r="158" spans="1:17" hidden="1" outlineLevel="1">
      <c r="A158" s="33" t="s">
        <v>146</v>
      </c>
      <c r="B158" s="34">
        <v>2018</v>
      </c>
      <c r="C158" s="35">
        <v>1</v>
      </c>
      <c r="D158" s="41"/>
      <c r="E158" s="37"/>
      <c r="F158" s="38" t="e">
        <f t="shared" si="51"/>
        <v>#DIV/0!</v>
      </c>
      <c r="G158" s="31">
        <f t="shared" si="52"/>
        <v>0</v>
      </c>
      <c r="H158" s="39">
        <f t="shared" si="53"/>
        <v>0</v>
      </c>
      <c r="I158" s="30" t="e">
        <f t="shared" si="43"/>
        <v>#DIV/0!</v>
      </c>
      <c r="J158" s="43">
        <f t="shared" si="44"/>
        <v>0</v>
      </c>
      <c r="K158" s="44">
        <f t="shared" si="54"/>
        <v>0</v>
      </c>
      <c r="L158" s="30" t="e">
        <f t="shared" si="45"/>
        <v>#DIV/0!</v>
      </c>
      <c r="M158" s="31">
        <f t="shared" si="46"/>
        <v>0</v>
      </c>
      <c r="N158" s="44">
        <f t="shared" si="47"/>
        <v>0</v>
      </c>
      <c r="O158" s="30" t="e">
        <f t="shared" si="48"/>
        <v>#DIV/0!</v>
      </c>
      <c r="P158" s="31">
        <f t="shared" si="49"/>
        <v>0</v>
      </c>
      <c r="Q158" s="44">
        <f t="shared" si="50"/>
        <v>0</v>
      </c>
    </row>
    <row r="159" spans="1:17" hidden="1" outlineLevel="1">
      <c r="A159" s="33" t="s">
        <v>147</v>
      </c>
      <c r="B159" s="34">
        <v>2018</v>
      </c>
      <c r="C159" s="35">
        <v>1</v>
      </c>
      <c r="D159" s="41"/>
      <c r="E159" s="37"/>
      <c r="F159" s="38" t="e">
        <f t="shared" si="51"/>
        <v>#DIV/0!</v>
      </c>
      <c r="G159" s="31">
        <f t="shared" si="52"/>
        <v>0</v>
      </c>
      <c r="H159" s="39">
        <f t="shared" si="53"/>
        <v>0</v>
      </c>
      <c r="I159" s="30" t="e">
        <f t="shared" si="43"/>
        <v>#DIV/0!</v>
      </c>
      <c r="J159" s="43">
        <f t="shared" si="44"/>
        <v>0</v>
      </c>
      <c r="K159" s="44">
        <f t="shared" si="54"/>
        <v>0</v>
      </c>
      <c r="L159" s="30" t="e">
        <f t="shared" si="45"/>
        <v>#DIV/0!</v>
      </c>
      <c r="M159" s="31">
        <f t="shared" si="46"/>
        <v>0</v>
      </c>
      <c r="N159" s="44">
        <f t="shared" si="47"/>
        <v>0</v>
      </c>
      <c r="O159" s="30" t="e">
        <f t="shared" si="48"/>
        <v>#DIV/0!</v>
      </c>
      <c r="P159" s="31">
        <f t="shared" si="49"/>
        <v>0</v>
      </c>
      <c r="Q159" s="44">
        <f t="shared" si="50"/>
        <v>0</v>
      </c>
    </row>
    <row r="160" spans="1:17" hidden="1" outlineLevel="1">
      <c r="A160" s="33" t="s">
        <v>148</v>
      </c>
      <c r="B160" s="34">
        <v>2018</v>
      </c>
      <c r="C160" s="35">
        <v>1</v>
      </c>
      <c r="D160" s="41"/>
      <c r="E160" s="37"/>
      <c r="F160" s="38" t="e">
        <f t="shared" si="51"/>
        <v>#DIV/0!</v>
      </c>
      <c r="G160" s="31">
        <f t="shared" si="52"/>
        <v>0</v>
      </c>
      <c r="H160" s="39">
        <f t="shared" si="53"/>
        <v>0</v>
      </c>
      <c r="I160" s="30" t="e">
        <f t="shared" si="43"/>
        <v>#DIV/0!</v>
      </c>
      <c r="J160" s="43">
        <f t="shared" si="44"/>
        <v>0</v>
      </c>
      <c r="K160" s="44">
        <f t="shared" si="54"/>
        <v>0</v>
      </c>
      <c r="L160" s="30" t="e">
        <f t="shared" si="45"/>
        <v>#DIV/0!</v>
      </c>
      <c r="M160" s="31">
        <f t="shared" si="46"/>
        <v>0</v>
      </c>
      <c r="N160" s="44">
        <f t="shared" si="47"/>
        <v>0</v>
      </c>
      <c r="O160" s="30" t="e">
        <f t="shared" si="48"/>
        <v>#DIV/0!</v>
      </c>
      <c r="P160" s="31">
        <f t="shared" si="49"/>
        <v>0</v>
      </c>
      <c r="Q160" s="44">
        <f t="shared" si="50"/>
        <v>0</v>
      </c>
    </row>
    <row r="161" spans="1:17" hidden="1" outlineLevel="1">
      <c r="A161" s="33" t="s">
        <v>149</v>
      </c>
      <c r="B161" s="34">
        <v>2018</v>
      </c>
      <c r="C161" s="35">
        <v>1</v>
      </c>
      <c r="D161" s="41"/>
      <c r="E161" s="37"/>
      <c r="F161" s="38" t="e">
        <f t="shared" si="51"/>
        <v>#DIV/0!</v>
      </c>
      <c r="G161" s="31">
        <f t="shared" si="52"/>
        <v>0</v>
      </c>
      <c r="H161" s="39">
        <f t="shared" si="53"/>
        <v>0</v>
      </c>
      <c r="I161" s="30" t="e">
        <f t="shared" si="43"/>
        <v>#DIV/0!</v>
      </c>
      <c r="J161" s="43">
        <f t="shared" si="44"/>
        <v>0</v>
      </c>
      <c r="K161" s="44">
        <f t="shared" si="54"/>
        <v>0</v>
      </c>
      <c r="L161" s="30" t="e">
        <f t="shared" si="45"/>
        <v>#DIV/0!</v>
      </c>
      <c r="M161" s="31">
        <f t="shared" si="46"/>
        <v>0</v>
      </c>
      <c r="N161" s="44">
        <f t="shared" si="47"/>
        <v>0</v>
      </c>
      <c r="O161" s="30" t="e">
        <f t="shared" si="48"/>
        <v>#DIV/0!</v>
      </c>
      <c r="P161" s="31">
        <f t="shared" si="49"/>
        <v>0</v>
      </c>
      <c r="Q161" s="44">
        <f t="shared" si="50"/>
        <v>0</v>
      </c>
    </row>
    <row r="162" spans="1:17" hidden="1" outlineLevel="1">
      <c r="A162" s="33" t="s">
        <v>150</v>
      </c>
      <c r="B162" s="34">
        <v>2018</v>
      </c>
      <c r="C162" s="35">
        <v>1</v>
      </c>
      <c r="D162" s="41"/>
      <c r="E162" s="37"/>
      <c r="F162" s="38" t="e">
        <f t="shared" si="51"/>
        <v>#DIV/0!</v>
      </c>
      <c r="G162" s="31">
        <f t="shared" si="52"/>
        <v>0</v>
      </c>
      <c r="H162" s="39">
        <f t="shared" si="53"/>
        <v>0</v>
      </c>
      <c r="I162" s="30" t="e">
        <f t="shared" si="43"/>
        <v>#DIV/0!</v>
      </c>
      <c r="J162" s="43">
        <f t="shared" si="44"/>
        <v>0</v>
      </c>
      <c r="K162" s="44">
        <f t="shared" si="54"/>
        <v>0</v>
      </c>
      <c r="L162" s="30" t="e">
        <f t="shared" si="45"/>
        <v>#DIV/0!</v>
      </c>
      <c r="M162" s="31">
        <f t="shared" si="46"/>
        <v>0</v>
      </c>
      <c r="N162" s="44">
        <f t="shared" si="47"/>
        <v>0</v>
      </c>
      <c r="O162" s="30" t="e">
        <f t="shared" si="48"/>
        <v>#DIV/0!</v>
      </c>
      <c r="P162" s="31">
        <f t="shared" si="49"/>
        <v>0</v>
      </c>
      <c r="Q162" s="44">
        <f t="shared" si="50"/>
        <v>0</v>
      </c>
    </row>
    <row r="163" spans="1:17" hidden="1" outlineLevel="1">
      <c r="A163" s="33" t="s">
        <v>151</v>
      </c>
      <c r="B163" s="34">
        <v>2018</v>
      </c>
      <c r="C163" s="35">
        <v>1</v>
      </c>
      <c r="D163" s="41"/>
      <c r="E163" s="37"/>
      <c r="F163" s="38" t="e">
        <f t="shared" si="51"/>
        <v>#DIV/0!</v>
      </c>
      <c r="G163" s="31">
        <f t="shared" si="52"/>
        <v>0</v>
      </c>
      <c r="H163" s="39">
        <f t="shared" si="53"/>
        <v>0</v>
      </c>
      <c r="I163" s="30" t="e">
        <f t="shared" si="43"/>
        <v>#DIV/0!</v>
      </c>
      <c r="J163" s="43">
        <f t="shared" si="44"/>
        <v>0</v>
      </c>
      <c r="K163" s="44">
        <f t="shared" si="54"/>
        <v>0</v>
      </c>
      <c r="L163" s="30" t="e">
        <f t="shared" si="45"/>
        <v>#DIV/0!</v>
      </c>
      <c r="M163" s="31">
        <f t="shared" si="46"/>
        <v>0</v>
      </c>
      <c r="N163" s="44">
        <f t="shared" si="47"/>
        <v>0</v>
      </c>
      <c r="O163" s="30" t="e">
        <f t="shared" si="48"/>
        <v>#DIV/0!</v>
      </c>
      <c r="P163" s="31">
        <f t="shared" si="49"/>
        <v>0</v>
      </c>
      <c r="Q163" s="44">
        <f t="shared" si="50"/>
        <v>0</v>
      </c>
    </row>
    <row r="164" spans="1:17" hidden="1" outlineLevel="1">
      <c r="A164" s="33" t="s">
        <v>152</v>
      </c>
      <c r="B164" s="34">
        <v>2018</v>
      </c>
      <c r="C164" s="35">
        <v>1</v>
      </c>
      <c r="D164" s="41"/>
      <c r="E164" s="37"/>
      <c r="F164" s="38" t="e">
        <f t="shared" si="51"/>
        <v>#DIV/0!</v>
      </c>
      <c r="G164" s="31">
        <f t="shared" si="52"/>
        <v>0</v>
      </c>
      <c r="H164" s="39">
        <f t="shared" si="53"/>
        <v>0</v>
      </c>
      <c r="I164" s="30" t="e">
        <f t="shared" si="43"/>
        <v>#DIV/0!</v>
      </c>
      <c r="J164" s="43">
        <f t="shared" si="44"/>
        <v>0</v>
      </c>
      <c r="K164" s="44">
        <f t="shared" si="54"/>
        <v>0</v>
      </c>
      <c r="L164" s="30" t="e">
        <f t="shared" si="45"/>
        <v>#DIV/0!</v>
      </c>
      <c r="M164" s="31">
        <f t="shared" si="46"/>
        <v>0</v>
      </c>
      <c r="N164" s="44">
        <f t="shared" si="47"/>
        <v>0</v>
      </c>
      <c r="O164" s="30" t="e">
        <f t="shared" si="48"/>
        <v>#DIV/0!</v>
      </c>
      <c r="P164" s="31">
        <f t="shared" si="49"/>
        <v>0</v>
      </c>
      <c r="Q164" s="44">
        <f t="shared" si="50"/>
        <v>0</v>
      </c>
    </row>
    <row r="165" spans="1:17" hidden="1" outlineLevel="1">
      <c r="A165" s="33" t="s">
        <v>153</v>
      </c>
      <c r="B165" s="34">
        <v>2018</v>
      </c>
      <c r="C165" s="35">
        <v>1</v>
      </c>
      <c r="D165" s="41"/>
      <c r="E165" s="37"/>
      <c r="F165" s="38" t="e">
        <f t="shared" si="51"/>
        <v>#DIV/0!</v>
      </c>
      <c r="G165" s="31">
        <f t="shared" si="52"/>
        <v>0</v>
      </c>
      <c r="H165" s="39">
        <f t="shared" si="53"/>
        <v>0</v>
      </c>
      <c r="I165" s="30" t="e">
        <f t="shared" si="43"/>
        <v>#DIV/0!</v>
      </c>
      <c r="J165" s="43">
        <f t="shared" si="44"/>
        <v>0</v>
      </c>
      <c r="K165" s="44">
        <f t="shared" si="54"/>
        <v>0</v>
      </c>
      <c r="L165" s="30" t="e">
        <f t="shared" si="45"/>
        <v>#DIV/0!</v>
      </c>
      <c r="M165" s="31">
        <f t="shared" si="46"/>
        <v>0</v>
      </c>
      <c r="N165" s="44">
        <f t="shared" si="47"/>
        <v>0</v>
      </c>
      <c r="O165" s="30" t="e">
        <f t="shared" si="48"/>
        <v>#DIV/0!</v>
      </c>
      <c r="P165" s="31">
        <f t="shared" si="49"/>
        <v>0</v>
      </c>
      <c r="Q165" s="44">
        <f t="shared" si="50"/>
        <v>0</v>
      </c>
    </row>
    <row r="166" spans="1:17" collapsed="1">
      <c r="A166" s="25" t="s">
        <v>154</v>
      </c>
      <c r="B166" s="26">
        <v>2018</v>
      </c>
      <c r="C166" s="27">
        <v>1</v>
      </c>
      <c r="D166" s="28">
        <v>37045414</v>
      </c>
      <c r="E166" s="40">
        <v>0</v>
      </c>
      <c r="F166" s="30">
        <f t="shared" si="51"/>
        <v>0.68147204401602857</v>
      </c>
      <c r="G166" s="31">
        <f t="shared" si="52"/>
        <v>25245414</v>
      </c>
      <c r="H166" s="32">
        <v>11800000</v>
      </c>
      <c r="I166" s="30">
        <f>(J166/D166)</f>
        <v>0.6014720440160285</v>
      </c>
      <c r="J166" s="43">
        <f>D166-K166</f>
        <v>22281780.879999999</v>
      </c>
      <c r="K166" s="44">
        <f>(+D166*0.08)+H166</f>
        <v>14763633.120000001</v>
      </c>
      <c r="L166" s="30">
        <f>(M166/D166)</f>
        <v>0.45147204401602858</v>
      </c>
      <c r="M166" s="31">
        <f>D166-N166</f>
        <v>16724968.780000001</v>
      </c>
      <c r="N166" s="44">
        <f>(+D166*0.15)+K166</f>
        <v>20320445.219999999</v>
      </c>
      <c r="O166" s="30">
        <f>(P166/D166)</f>
        <v>0.30147204401602856</v>
      </c>
      <c r="P166" s="31">
        <f>D166-Q166</f>
        <v>11168156.68</v>
      </c>
      <c r="Q166" s="44">
        <f>(+D166*0.15)+N166</f>
        <v>25877257.32</v>
      </c>
    </row>
    <row r="167" spans="1:17" hidden="1" outlineLevel="1">
      <c r="A167" s="33" t="s">
        <v>155</v>
      </c>
      <c r="B167" s="34">
        <v>2018</v>
      </c>
      <c r="C167" s="35">
        <v>1</v>
      </c>
      <c r="D167" s="41"/>
      <c r="E167" s="37"/>
      <c r="F167" s="38" t="e">
        <f t="shared" si="51"/>
        <v>#DIV/0!</v>
      </c>
      <c r="G167" s="31">
        <f t="shared" si="52"/>
        <v>0</v>
      </c>
      <c r="H167" s="39">
        <f t="shared" si="53"/>
        <v>0</v>
      </c>
      <c r="I167" s="30" t="e">
        <f t="shared" ref="I167:I198" si="55">(J167/D167)</f>
        <v>#DIV/0!</v>
      </c>
      <c r="J167" s="43">
        <f t="shared" ref="J167:J198" si="56">D167-K167</f>
        <v>0</v>
      </c>
      <c r="K167" s="44">
        <f t="shared" ref="K167:K198" si="57">(+D167*0.08)+H167</f>
        <v>0</v>
      </c>
      <c r="L167" s="30" t="e">
        <f t="shared" ref="L167:L198" si="58">(M167/D167)</f>
        <v>#DIV/0!</v>
      </c>
      <c r="M167" s="31">
        <f t="shared" ref="M167:M198" si="59">D167-N167</f>
        <v>0</v>
      </c>
      <c r="N167" s="44">
        <f t="shared" ref="N167:N198" si="60">(+D167*0.15)+K167</f>
        <v>0</v>
      </c>
      <c r="O167" s="30" t="e">
        <f t="shared" ref="O167:O198" si="61">(P167/D167)</f>
        <v>#DIV/0!</v>
      </c>
      <c r="P167" s="31">
        <f t="shared" ref="P167:P198" si="62">D167-Q167</f>
        <v>0</v>
      </c>
      <c r="Q167" s="44">
        <f t="shared" ref="Q167:Q198" si="63">(+D167*0.15)+N167</f>
        <v>0</v>
      </c>
    </row>
    <row r="168" spans="1:17" hidden="1" outlineLevel="1">
      <c r="A168" s="33" t="s">
        <v>156</v>
      </c>
      <c r="B168" s="34">
        <v>2018</v>
      </c>
      <c r="C168" s="35">
        <v>1</v>
      </c>
      <c r="D168" s="41"/>
      <c r="E168" s="37"/>
      <c r="F168" s="38" t="e">
        <f t="shared" si="51"/>
        <v>#DIV/0!</v>
      </c>
      <c r="G168" s="31">
        <f t="shared" si="52"/>
        <v>0</v>
      </c>
      <c r="H168" s="39">
        <f t="shared" si="53"/>
        <v>0</v>
      </c>
      <c r="I168" s="30" t="e">
        <f t="shared" si="55"/>
        <v>#DIV/0!</v>
      </c>
      <c r="J168" s="43">
        <f t="shared" si="56"/>
        <v>0</v>
      </c>
      <c r="K168" s="44">
        <f t="shared" si="57"/>
        <v>0</v>
      </c>
      <c r="L168" s="30" t="e">
        <f t="shared" si="58"/>
        <v>#DIV/0!</v>
      </c>
      <c r="M168" s="31">
        <f t="shared" si="59"/>
        <v>0</v>
      </c>
      <c r="N168" s="44">
        <f t="shared" si="60"/>
        <v>0</v>
      </c>
      <c r="O168" s="30" t="e">
        <f t="shared" si="61"/>
        <v>#DIV/0!</v>
      </c>
      <c r="P168" s="31">
        <f t="shared" si="62"/>
        <v>0</v>
      </c>
      <c r="Q168" s="44">
        <f t="shared" si="63"/>
        <v>0</v>
      </c>
    </row>
    <row r="169" spans="1:17" hidden="1" outlineLevel="1">
      <c r="A169" s="33" t="s">
        <v>154</v>
      </c>
      <c r="B169" s="34">
        <v>2018</v>
      </c>
      <c r="C169" s="35">
        <v>1</v>
      </c>
      <c r="D169" s="41"/>
      <c r="E169" s="37"/>
      <c r="F169" s="38" t="e">
        <f t="shared" si="51"/>
        <v>#DIV/0!</v>
      </c>
      <c r="G169" s="31">
        <f t="shared" si="52"/>
        <v>0</v>
      </c>
      <c r="H169" s="39">
        <f t="shared" si="53"/>
        <v>0</v>
      </c>
      <c r="I169" s="30" t="e">
        <f t="shared" si="55"/>
        <v>#DIV/0!</v>
      </c>
      <c r="J169" s="43">
        <f t="shared" si="56"/>
        <v>0</v>
      </c>
      <c r="K169" s="44">
        <f t="shared" si="57"/>
        <v>0</v>
      </c>
      <c r="L169" s="30" t="e">
        <f t="shared" si="58"/>
        <v>#DIV/0!</v>
      </c>
      <c r="M169" s="31">
        <f t="shared" si="59"/>
        <v>0</v>
      </c>
      <c r="N169" s="44">
        <f t="shared" si="60"/>
        <v>0</v>
      </c>
      <c r="O169" s="30" t="e">
        <f t="shared" si="61"/>
        <v>#DIV/0!</v>
      </c>
      <c r="P169" s="31">
        <f t="shared" si="62"/>
        <v>0</v>
      </c>
      <c r="Q169" s="44">
        <f t="shared" si="63"/>
        <v>0</v>
      </c>
    </row>
    <row r="170" spans="1:17" hidden="1" outlineLevel="1">
      <c r="A170" s="33" t="s">
        <v>157</v>
      </c>
      <c r="B170" s="34">
        <v>2018</v>
      </c>
      <c r="C170" s="35">
        <v>1</v>
      </c>
      <c r="D170" s="41"/>
      <c r="E170" s="37"/>
      <c r="F170" s="38" t="e">
        <f t="shared" si="51"/>
        <v>#DIV/0!</v>
      </c>
      <c r="G170" s="31">
        <f t="shared" si="52"/>
        <v>0</v>
      </c>
      <c r="H170" s="39">
        <f t="shared" si="53"/>
        <v>0</v>
      </c>
      <c r="I170" s="30" t="e">
        <f t="shared" si="55"/>
        <v>#DIV/0!</v>
      </c>
      <c r="J170" s="43">
        <f t="shared" si="56"/>
        <v>0</v>
      </c>
      <c r="K170" s="44">
        <f t="shared" si="57"/>
        <v>0</v>
      </c>
      <c r="L170" s="30" t="e">
        <f t="shared" si="58"/>
        <v>#DIV/0!</v>
      </c>
      <c r="M170" s="31">
        <f t="shared" si="59"/>
        <v>0</v>
      </c>
      <c r="N170" s="44">
        <f t="shared" si="60"/>
        <v>0</v>
      </c>
      <c r="O170" s="30" t="e">
        <f t="shared" si="61"/>
        <v>#DIV/0!</v>
      </c>
      <c r="P170" s="31">
        <f t="shared" si="62"/>
        <v>0</v>
      </c>
      <c r="Q170" s="44">
        <f t="shared" si="63"/>
        <v>0</v>
      </c>
    </row>
    <row r="171" spans="1:17" hidden="1" outlineLevel="1">
      <c r="A171" s="33" t="s">
        <v>158</v>
      </c>
      <c r="B171" s="34">
        <v>2018</v>
      </c>
      <c r="C171" s="35">
        <v>1</v>
      </c>
      <c r="D171" s="41"/>
      <c r="E171" s="37"/>
      <c r="F171" s="38" t="e">
        <f t="shared" si="51"/>
        <v>#DIV/0!</v>
      </c>
      <c r="G171" s="31">
        <f t="shared" si="52"/>
        <v>0</v>
      </c>
      <c r="H171" s="39">
        <f t="shared" si="53"/>
        <v>0</v>
      </c>
      <c r="I171" s="30" t="e">
        <f t="shared" si="55"/>
        <v>#DIV/0!</v>
      </c>
      <c r="J171" s="43">
        <f t="shared" si="56"/>
        <v>0</v>
      </c>
      <c r="K171" s="44">
        <f t="shared" si="57"/>
        <v>0</v>
      </c>
      <c r="L171" s="30" t="e">
        <f t="shared" si="58"/>
        <v>#DIV/0!</v>
      </c>
      <c r="M171" s="31">
        <f t="shared" si="59"/>
        <v>0</v>
      </c>
      <c r="N171" s="44">
        <f t="shared" si="60"/>
        <v>0</v>
      </c>
      <c r="O171" s="30" t="e">
        <f t="shared" si="61"/>
        <v>#DIV/0!</v>
      </c>
      <c r="P171" s="31">
        <f t="shared" si="62"/>
        <v>0</v>
      </c>
      <c r="Q171" s="44">
        <f t="shared" si="63"/>
        <v>0</v>
      </c>
    </row>
    <row r="172" spans="1:17" hidden="1" outlineLevel="1">
      <c r="A172" s="33" t="s">
        <v>159</v>
      </c>
      <c r="B172" s="34">
        <v>2018</v>
      </c>
      <c r="C172" s="35">
        <v>1</v>
      </c>
      <c r="D172" s="41"/>
      <c r="E172" s="37"/>
      <c r="F172" s="38" t="e">
        <f t="shared" si="51"/>
        <v>#DIV/0!</v>
      </c>
      <c r="G172" s="31">
        <f t="shared" si="52"/>
        <v>0</v>
      </c>
      <c r="H172" s="39">
        <f t="shared" si="53"/>
        <v>0</v>
      </c>
      <c r="I172" s="30" t="e">
        <f t="shared" si="55"/>
        <v>#DIV/0!</v>
      </c>
      <c r="J172" s="43">
        <f t="shared" si="56"/>
        <v>0</v>
      </c>
      <c r="K172" s="44">
        <f t="shared" si="57"/>
        <v>0</v>
      </c>
      <c r="L172" s="30" t="e">
        <f t="shared" si="58"/>
        <v>#DIV/0!</v>
      </c>
      <c r="M172" s="31">
        <f t="shared" si="59"/>
        <v>0</v>
      </c>
      <c r="N172" s="44">
        <f t="shared" si="60"/>
        <v>0</v>
      </c>
      <c r="O172" s="30" t="e">
        <f t="shared" si="61"/>
        <v>#DIV/0!</v>
      </c>
      <c r="P172" s="31">
        <f t="shared" si="62"/>
        <v>0</v>
      </c>
      <c r="Q172" s="44">
        <f t="shared" si="63"/>
        <v>0</v>
      </c>
    </row>
    <row r="173" spans="1:17" hidden="1" outlineLevel="1">
      <c r="A173" s="33" t="s">
        <v>160</v>
      </c>
      <c r="B173" s="34">
        <v>2018</v>
      </c>
      <c r="C173" s="35">
        <v>1</v>
      </c>
      <c r="D173" s="41"/>
      <c r="E173" s="37"/>
      <c r="F173" s="38" t="e">
        <f t="shared" si="51"/>
        <v>#DIV/0!</v>
      </c>
      <c r="G173" s="31">
        <f t="shared" si="52"/>
        <v>0</v>
      </c>
      <c r="H173" s="39">
        <f t="shared" si="53"/>
        <v>0</v>
      </c>
      <c r="I173" s="30" t="e">
        <f t="shared" si="55"/>
        <v>#DIV/0!</v>
      </c>
      <c r="J173" s="43">
        <f t="shared" si="56"/>
        <v>0</v>
      </c>
      <c r="K173" s="44">
        <f t="shared" si="57"/>
        <v>0</v>
      </c>
      <c r="L173" s="30" t="e">
        <f t="shared" si="58"/>
        <v>#DIV/0!</v>
      </c>
      <c r="M173" s="31">
        <f t="shared" si="59"/>
        <v>0</v>
      </c>
      <c r="N173" s="44">
        <f t="shared" si="60"/>
        <v>0</v>
      </c>
      <c r="O173" s="30" t="e">
        <f t="shared" si="61"/>
        <v>#DIV/0!</v>
      </c>
      <c r="P173" s="31">
        <f t="shared" si="62"/>
        <v>0</v>
      </c>
      <c r="Q173" s="44">
        <f t="shared" si="63"/>
        <v>0</v>
      </c>
    </row>
    <row r="174" spans="1:17" hidden="1" outlineLevel="1">
      <c r="A174" s="33" t="s">
        <v>161</v>
      </c>
      <c r="B174" s="34">
        <v>2018</v>
      </c>
      <c r="C174" s="35">
        <v>1</v>
      </c>
      <c r="D174" s="41"/>
      <c r="E174" s="37"/>
      <c r="F174" s="38" t="e">
        <f t="shared" si="51"/>
        <v>#DIV/0!</v>
      </c>
      <c r="G174" s="31">
        <f t="shared" si="52"/>
        <v>0</v>
      </c>
      <c r="H174" s="39">
        <f t="shared" si="53"/>
        <v>0</v>
      </c>
      <c r="I174" s="30" t="e">
        <f t="shared" si="55"/>
        <v>#DIV/0!</v>
      </c>
      <c r="J174" s="43">
        <f t="shared" si="56"/>
        <v>0</v>
      </c>
      <c r="K174" s="44">
        <f t="shared" si="57"/>
        <v>0</v>
      </c>
      <c r="L174" s="30" t="e">
        <f t="shared" si="58"/>
        <v>#DIV/0!</v>
      </c>
      <c r="M174" s="31">
        <f t="shared" si="59"/>
        <v>0</v>
      </c>
      <c r="N174" s="44">
        <f t="shared" si="60"/>
        <v>0</v>
      </c>
      <c r="O174" s="30" t="e">
        <f t="shared" si="61"/>
        <v>#DIV/0!</v>
      </c>
      <c r="P174" s="31">
        <f t="shared" si="62"/>
        <v>0</v>
      </c>
      <c r="Q174" s="44">
        <f t="shared" si="63"/>
        <v>0</v>
      </c>
    </row>
    <row r="175" spans="1:17" collapsed="1">
      <c r="A175" s="25" t="s">
        <v>162</v>
      </c>
      <c r="B175" s="26">
        <v>2018</v>
      </c>
      <c r="C175" s="27">
        <v>1</v>
      </c>
      <c r="D175" s="28">
        <v>7697236.0915600797</v>
      </c>
      <c r="E175" s="40">
        <v>0</v>
      </c>
      <c r="F175" s="30">
        <f t="shared" si="51"/>
        <v>0.32789342324155474</v>
      </c>
      <c r="G175" s="31">
        <f t="shared" si="52"/>
        <v>2523873.0915600797</v>
      </c>
      <c r="H175" s="32">
        <v>5173363</v>
      </c>
      <c r="I175" s="30">
        <f t="shared" si="55"/>
        <v>0.1778934232415548</v>
      </c>
      <c r="J175" s="43">
        <f t="shared" si="56"/>
        <v>1369287.6778260684</v>
      </c>
      <c r="K175" s="44">
        <f>(+D175*0.15)+H175</f>
        <v>6327948.4137340114</v>
      </c>
      <c r="L175" s="30">
        <f t="shared" si="58"/>
        <v>0</v>
      </c>
      <c r="M175" s="31">
        <f t="shared" si="59"/>
        <v>0</v>
      </c>
      <c r="N175" s="44">
        <f>K175+J175</f>
        <v>7697236.0915600797</v>
      </c>
      <c r="O175" s="30">
        <f t="shared" si="61"/>
        <v>0</v>
      </c>
      <c r="P175" s="31">
        <v>0</v>
      </c>
      <c r="Q175" s="44">
        <v>0</v>
      </c>
    </row>
    <row r="176" spans="1:17" hidden="1" outlineLevel="1">
      <c r="A176" s="33" t="s">
        <v>163</v>
      </c>
      <c r="B176" s="34">
        <v>2018</v>
      </c>
      <c r="C176" s="35">
        <v>1</v>
      </c>
      <c r="D176" s="41"/>
      <c r="E176" s="37"/>
      <c r="F176" s="38" t="e">
        <f t="shared" si="51"/>
        <v>#DIV/0!</v>
      </c>
      <c r="G176" s="31">
        <f t="shared" si="52"/>
        <v>0</v>
      </c>
      <c r="H176" s="39">
        <f t="shared" si="53"/>
        <v>0</v>
      </c>
      <c r="I176" s="30" t="e">
        <f t="shared" si="55"/>
        <v>#DIV/0!</v>
      </c>
      <c r="J176" s="43">
        <f t="shared" si="56"/>
        <v>0</v>
      </c>
      <c r="K176" s="44">
        <f t="shared" si="57"/>
        <v>0</v>
      </c>
      <c r="L176" s="30" t="e">
        <f t="shared" si="58"/>
        <v>#DIV/0!</v>
      </c>
      <c r="M176" s="31">
        <f t="shared" si="59"/>
        <v>0</v>
      </c>
      <c r="N176" s="44">
        <f t="shared" si="60"/>
        <v>0</v>
      </c>
      <c r="O176" s="30" t="e">
        <f t="shared" si="61"/>
        <v>#DIV/0!</v>
      </c>
      <c r="P176" s="31">
        <f t="shared" si="62"/>
        <v>0</v>
      </c>
      <c r="Q176" s="44">
        <f t="shared" si="63"/>
        <v>0</v>
      </c>
    </row>
    <row r="177" spans="1:17" hidden="1" outlineLevel="1">
      <c r="A177" s="33" t="s">
        <v>164</v>
      </c>
      <c r="B177" s="34">
        <v>2018</v>
      </c>
      <c r="C177" s="35">
        <v>1</v>
      </c>
      <c r="D177" s="41"/>
      <c r="E177" s="37"/>
      <c r="F177" s="38" t="e">
        <f t="shared" si="51"/>
        <v>#DIV/0!</v>
      </c>
      <c r="G177" s="31">
        <f t="shared" si="52"/>
        <v>0</v>
      </c>
      <c r="H177" s="39">
        <f t="shared" si="53"/>
        <v>0</v>
      </c>
      <c r="I177" s="30" t="e">
        <f t="shared" si="55"/>
        <v>#DIV/0!</v>
      </c>
      <c r="J177" s="43">
        <f t="shared" si="56"/>
        <v>0</v>
      </c>
      <c r="K177" s="44">
        <f t="shared" si="57"/>
        <v>0</v>
      </c>
      <c r="L177" s="30" t="e">
        <f t="shared" si="58"/>
        <v>#DIV/0!</v>
      </c>
      <c r="M177" s="31">
        <f t="shared" si="59"/>
        <v>0</v>
      </c>
      <c r="N177" s="44">
        <f t="shared" si="60"/>
        <v>0</v>
      </c>
      <c r="O177" s="30" t="e">
        <f t="shared" si="61"/>
        <v>#DIV/0!</v>
      </c>
      <c r="P177" s="31">
        <f t="shared" si="62"/>
        <v>0</v>
      </c>
      <c r="Q177" s="44">
        <f t="shared" si="63"/>
        <v>0</v>
      </c>
    </row>
    <row r="178" spans="1:17" hidden="1" outlineLevel="1">
      <c r="A178" s="33" t="s">
        <v>165</v>
      </c>
      <c r="B178" s="34">
        <v>2018</v>
      </c>
      <c r="C178" s="35">
        <v>1</v>
      </c>
      <c r="D178" s="41"/>
      <c r="E178" s="37"/>
      <c r="F178" s="38" t="e">
        <f t="shared" si="51"/>
        <v>#DIV/0!</v>
      </c>
      <c r="G178" s="31">
        <f t="shared" si="52"/>
        <v>0</v>
      </c>
      <c r="H178" s="39">
        <f t="shared" si="53"/>
        <v>0</v>
      </c>
      <c r="I178" s="30" t="e">
        <f t="shared" si="55"/>
        <v>#DIV/0!</v>
      </c>
      <c r="J178" s="43">
        <f t="shared" si="56"/>
        <v>0</v>
      </c>
      <c r="K178" s="44">
        <f t="shared" si="57"/>
        <v>0</v>
      </c>
      <c r="L178" s="30" t="e">
        <f t="shared" si="58"/>
        <v>#DIV/0!</v>
      </c>
      <c r="M178" s="31">
        <f t="shared" si="59"/>
        <v>0</v>
      </c>
      <c r="N178" s="44">
        <f t="shared" si="60"/>
        <v>0</v>
      </c>
      <c r="O178" s="30" t="e">
        <f t="shared" si="61"/>
        <v>#DIV/0!</v>
      </c>
      <c r="P178" s="31">
        <f t="shared" si="62"/>
        <v>0</v>
      </c>
      <c r="Q178" s="44">
        <f t="shared" si="63"/>
        <v>0</v>
      </c>
    </row>
    <row r="179" spans="1:17" collapsed="1">
      <c r="A179" s="25" t="s">
        <v>166</v>
      </c>
      <c r="B179" s="26">
        <v>2018</v>
      </c>
      <c r="C179" s="27">
        <v>1</v>
      </c>
      <c r="D179" s="28">
        <v>1606540.4801341</v>
      </c>
      <c r="E179" s="40">
        <v>0</v>
      </c>
      <c r="F179" s="30">
        <f t="shared" si="51"/>
        <v>1</v>
      </c>
      <c r="G179" s="31">
        <f t="shared" si="52"/>
        <v>1606540.4801341</v>
      </c>
      <c r="H179" s="32">
        <v>0</v>
      </c>
      <c r="I179" s="30">
        <f t="shared" si="55"/>
        <v>1</v>
      </c>
      <c r="J179" s="43">
        <f t="shared" si="56"/>
        <v>1606540.4801341</v>
      </c>
      <c r="K179" s="44">
        <v>0</v>
      </c>
      <c r="L179" s="30">
        <f t="shared" si="58"/>
        <v>0.99790535001040315</v>
      </c>
      <c r="M179" s="31">
        <f t="shared" si="59"/>
        <v>1603175.3401341001</v>
      </c>
      <c r="N179" s="44">
        <v>3365.14</v>
      </c>
      <c r="O179" s="30">
        <f t="shared" si="61"/>
        <v>0.84790535001040301</v>
      </c>
      <c r="P179" s="31">
        <f t="shared" si="62"/>
        <v>1362194.268113985</v>
      </c>
      <c r="Q179" s="44">
        <f t="shared" si="63"/>
        <v>244346.212020115</v>
      </c>
    </row>
    <row r="180" spans="1:17" hidden="1" outlineLevel="1">
      <c r="A180" s="33" t="s">
        <v>167</v>
      </c>
      <c r="B180" s="34">
        <v>2018</v>
      </c>
      <c r="C180" s="35">
        <v>1</v>
      </c>
      <c r="D180" s="41"/>
      <c r="E180" s="37"/>
      <c r="F180" s="38" t="e">
        <f t="shared" si="51"/>
        <v>#DIV/0!</v>
      </c>
      <c r="G180" s="31">
        <f t="shared" si="52"/>
        <v>0</v>
      </c>
      <c r="H180" s="39">
        <f t="shared" si="53"/>
        <v>0</v>
      </c>
      <c r="I180" s="30" t="e">
        <f t="shared" si="55"/>
        <v>#DIV/0!</v>
      </c>
      <c r="J180" s="43">
        <f t="shared" si="56"/>
        <v>0</v>
      </c>
      <c r="K180" s="44">
        <f t="shared" si="57"/>
        <v>0</v>
      </c>
      <c r="L180" s="30" t="e">
        <f t="shared" si="58"/>
        <v>#DIV/0!</v>
      </c>
      <c r="M180" s="31">
        <f t="shared" si="59"/>
        <v>0</v>
      </c>
      <c r="N180" s="44">
        <f t="shared" si="60"/>
        <v>0</v>
      </c>
      <c r="O180" s="30" t="e">
        <f t="shared" si="61"/>
        <v>#DIV/0!</v>
      </c>
      <c r="P180" s="31">
        <f t="shared" si="62"/>
        <v>0</v>
      </c>
      <c r="Q180" s="44">
        <f t="shared" si="63"/>
        <v>0</v>
      </c>
    </row>
    <row r="181" spans="1:17" hidden="1" outlineLevel="1">
      <c r="A181" s="33" t="s">
        <v>168</v>
      </c>
      <c r="B181" s="34">
        <v>2018</v>
      </c>
      <c r="C181" s="35">
        <v>1</v>
      </c>
      <c r="D181" s="41"/>
      <c r="E181" s="37"/>
      <c r="F181" s="38" t="e">
        <f t="shared" si="51"/>
        <v>#DIV/0!</v>
      </c>
      <c r="G181" s="31">
        <f t="shared" si="52"/>
        <v>0</v>
      </c>
      <c r="H181" s="39">
        <f t="shared" si="53"/>
        <v>0</v>
      </c>
      <c r="I181" s="30" t="e">
        <f t="shared" si="55"/>
        <v>#DIV/0!</v>
      </c>
      <c r="J181" s="43">
        <f t="shared" si="56"/>
        <v>0</v>
      </c>
      <c r="K181" s="44">
        <f t="shared" si="57"/>
        <v>0</v>
      </c>
      <c r="L181" s="30" t="e">
        <f t="shared" si="58"/>
        <v>#DIV/0!</v>
      </c>
      <c r="M181" s="31">
        <f t="shared" si="59"/>
        <v>0</v>
      </c>
      <c r="N181" s="44">
        <f t="shared" si="60"/>
        <v>0</v>
      </c>
      <c r="O181" s="30" t="e">
        <f t="shared" si="61"/>
        <v>#DIV/0!</v>
      </c>
      <c r="P181" s="31">
        <f t="shared" si="62"/>
        <v>0</v>
      </c>
      <c r="Q181" s="44">
        <f t="shared" si="63"/>
        <v>0</v>
      </c>
    </row>
    <row r="182" spans="1:17" hidden="1" outlineLevel="1">
      <c r="A182" s="33" t="s">
        <v>169</v>
      </c>
      <c r="B182" s="34">
        <v>2018</v>
      </c>
      <c r="C182" s="35">
        <v>1</v>
      </c>
      <c r="D182" s="41"/>
      <c r="E182" s="37"/>
      <c r="F182" s="38" t="e">
        <f t="shared" si="51"/>
        <v>#DIV/0!</v>
      </c>
      <c r="G182" s="31">
        <f t="shared" si="52"/>
        <v>0</v>
      </c>
      <c r="H182" s="39">
        <f t="shared" si="53"/>
        <v>0</v>
      </c>
      <c r="I182" s="30" t="e">
        <f t="shared" si="55"/>
        <v>#DIV/0!</v>
      </c>
      <c r="J182" s="43">
        <f t="shared" si="56"/>
        <v>0</v>
      </c>
      <c r="K182" s="44">
        <f t="shared" si="57"/>
        <v>0</v>
      </c>
      <c r="L182" s="30" t="e">
        <f t="shared" si="58"/>
        <v>#DIV/0!</v>
      </c>
      <c r="M182" s="31">
        <f t="shared" si="59"/>
        <v>0</v>
      </c>
      <c r="N182" s="44">
        <f t="shared" si="60"/>
        <v>0</v>
      </c>
      <c r="O182" s="30" t="e">
        <f t="shared" si="61"/>
        <v>#DIV/0!</v>
      </c>
      <c r="P182" s="31">
        <f t="shared" si="62"/>
        <v>0</v>
      </c>
      <c r="Q182" s="44">
        <f t="shared" si="63"/>
        <v>0</v>
      </c>
    </row>
    <row r="183" spans="1:17" collapsed="1">
      <c r="A183" s="25" t="s">
        <v>170</v>
      </c>
      <c r="B183" s="26">
        <v>2018</v>
      </c>
      <c r="C183" s="27">
        <v>1</v>
      </c>
      <c r="D183" s="28">
        <v>2227396.0835998999</v>
      </c>
      <c r="E183" s="40">
        <v>0</v>
      </c>
      <c r="F183" s="30">
        <f t="shared" si="51"/>
        <v>0.83725651999255579</v>
      </c>
      <c r="G183" s="31">
        <f t="shared" si="52"/>
        <v>1864901.8935999</v>
      </c>
      <c r="H183" s="32">
        <v>362494.19</v>
      </c>
      <c r="I183" s="30">
        <f t="shared" si="55"/>
        <v>0.7372565199925557</v>
      </c>
      <c r="J183" s="43">
        <f t="shared" si="56"/>
        <v>1642162.2852399098</v>
      </c>
      <c r="K183" s="44">
        <f>(+D183*0.1)+H183</f>
        <v>585233.79835999</v>
      </c>
      <c r="L183" s="30">
        <f t="shared" si="58"/>
        <v>0.43725651999255571</v>
      </c>
      <c r="M183" s="31">
        <f t="shared" si="59"/>
        <v>973943.46015993995</v>
      </c>
      <c r="N183" s="44">
        <f>(+D183*0.3)+K183</f>
        <v>1253452.6234399599</v>
      </c>
      <c r="O183" s="30">
        <f t="shared" si="61"/>
        <v>0</v>
      </c>
      <c r="P183" s="31">
        <f t="shared" si="62"/>
        <v>0</v>
      </c>
      <c r="Q183" s="44">
        <f>M183+N183</f>
        <v>2227396.0835998999</v>
      </c>
    </row>
    <row r="184" spans="1:17" hidden="1" outlineLevel="1">
      <c r="A184" s="33" t="s">
        <v>170</v>
      </c>
      <c r="B184" s="34">
        <v>2018</v>
      </c>
      <c r="C184" s="35">
        <v>1</v>
      </c>
      <c r="D184" s="41"/>
      <c r="E184" s="37"/>
      <c r="F184" s="38" t="e">
        <f t="shared" si="51"/>
        <v>#DIV/0!</v>
      </c>
      <c r="G184" s="31">
        <f t="shared" si="52"/>
        <v>0</v>
      </c>
      <c r="H184" s="39">
        <f t="shared" si="53"/>
        <v>0</v>
      </c>
      <c r="I184" s="30" t="e">
        <f t="shared" si="55"/>
        <v>#DIV/0!</v>
      </c>
      <c r="J184" s="43">
        <f t="shared" si="56"/>
        <v>0</v>
      </c>
      <c r="K184" s="44">
        <f t="shared" si="57"/>
        <v>0</v>
      </c>
      <c r="L184" s="30" t="e">
        <f t="shared" si="58"/>
        <v>#DIV/0!</v>
      </c>
      <c r="M184" s="31">
        <f t="shared" si="59"/>
        <v>0</v>
      </c>
      <c r="N184" s="44">
        <f t="shared" si="60"/>
        <v>0</v>
      </c>
      <c r="O184" s="30" t="e">
        <f t="shared" si="61"/>
        <v>#DIV/0!</v>
      </c>
      <c r="P184" s="31">
        <f t="shared" si="62"/>
        <v>0</v>
      </c>
      <c r="Q184" s="44">
        <f t="shared" si="63"/>
        <v>0</v>
      </c>
    </row>
    <row r="185" spans="1:17" hidden="1" outlineLevel="1">
      <c r="A185" s="33" t="s">
        <v>171</v>
      </c>
      <c r="B185" s="34">
        <v>2018</v>
      </c>
      <c r="C185" s="35">
        <v>1</v>
      </c>
      <c r="D185" s="41"/>
      <c r="E185" s="37"/>
      <c r="F185" s="38" t="e">
        <f t="shared" si="51"/>
        <v>#DIV/0!</v>
      </c>
      <c r="G185" s="31">
        <f t="shared" si="52"/>
        <v>0</v>
      </c>
      <c r="H185" s="39">
        <f t="shared" si="53"/>
        <v>0</v>
      </c>
      <c r="I185" s="30" t="e">
        <f t="shared" si="55"/>
        <v>#DIV/0!</v>
      </c>
      <c r="J185" s="43">
        <f t="shared" si="56"/>
        <v>0</v>
      </c>
      <c r="K185" s="44">
        <f t="shared" si="57"/>
        <v>0</v>
      </c>
      <c r="L185" s="30" t="e">
        <f t="shared" si="58"/>
        <v>#DIV/0!</v>
      </c>
      <c r="M185" s="31">
        <f t="shared" si="59"/>
        <v>0</v>
      </c>
      <c r="N185" s="44">
        <f t="shared" si="60"/>
        <v>0</v>
      </c>
      <c r="O185" s="30" t="e">
        <f t="shared" si="61"/>
        <v>#DIV/0!</v>
      </c>
      <c r="P185" s="31">
        <f t="shared" si="62"/>
        <v>0</v>
      </c>
      <c r="Q185" s="44">
        <f t="shared" si="63"/>
        <v>0</v>
      </c>
    </row>
    <row r="186" spans="1:17" hidden="1" outlineLevel="1">
      <c r="A186" s="33" t="s">
        <v>172</v>
      </c>
      <c r="B186" s="34">
        <v>2018</v>
      </c>
      <c r="C186" s="35">
        <v>1</v>
      </c>
      <c r="D186" s="41"/>
      <c r="E186" s="37"/>
      <c r="F186" s="38" t="e">
        <f t="shared" si="51"/>
        <v>#DIV/0!</v>
      </c>
      <c r="G186" s="31">
        <f t="shared" si="52"/>
        <v>0</v>
      </c>
      <c r="H186" s="39">
        <f t="shared" si="53"/>
        <v>0</v>
      </c>
      <c r="I186" s="30" t="e">
        <f t="shared" si="55"/>
        <v>#DIV/0!</v>
      </c>
      <c r="J186" s="43">
        <f t="shared" si="56"/>
        <v>0</v>
      </c>
      <c r="K186" s="44">
        <f t="shared" si="57"/>
        <v>0</v>
      </c>
      <c r="L186" s="30" t="e">
        <f t="shared" si="58"/>
        <v>#DIV/0!</v>
      </c>
      <c r="M186" s="31">
        <f t="shared" si="59"/>
        <v>0</v>
      </c>
      <c r="N186" s="44">
        <f t="shared" si="60"/>
        <v>0</v>
      </c>
      <c r="O186" s="30" t="e">
        <f t="shared" si="61"/>
        <v>#DIV/0!</v>
      </c>
      <c r="P186" s="31">
        <f t="shared" si="62"/>
        <v>0</v>
      </c>
      <c r="Q186" s="44">
        <f t="shared" si="63"/>
        <v>0</v>
      </c>
    </row>
    <row r="187" spans="1:17" collapsed="1">
      <c r="A187" s="25" t="s">
        <v>173</v>
      </c>
      <c r="B187" s="26">
        <v>2018</v>
      </c>
      <c r="C187" s="27">
        <v>1</v>
      </c>
      <c r="D187" s="28">
        <v>3593714.8726846701</v>
      </c>
      <c r="E187" s="40">
        <v>0</v>
      </c>
      <c r="F187" s="30">
        <f t="shared" si="51"/>
        <v>1</v>
      </c>
      <c r="G187" s="31">
        <f t="shared" si="52"/>
        <v>3593714.8726846701</v>
      </c>
      <c r="H187" s="32">
        <v>0</v>
      </c>
      <c r="I187" s="30">
        <f t="shared" si="55"/>
        <v>1</v>
      </c>
      <c r="J187" s="43">
        <f t="shared" si="56"/>
        <v>3593714.8726846701</v>
      </c>
      <c r="K187" s="44">
        <v>0</v>
      </c>
      <c r="L187" s="30">
        <f t="shared" si="58"/>
        <v>0.94781310798318974</v>
      </c>
      <c r="M187" s="31">
        <f t="shared" si="59"/>
        <v>3406170.0626846701</v>
      </c>
      <c r="N187" s="44">
        <v>187544.81</v>
      </c>
      <c r="O187" s="30">
        <f t="shared" si="61"/>
        <v>0.79781310798318961</v>
      </c>
      <c r="P187" s="31">
        <f t="shared" si="62"/>
        <v>2867112.8317819694</v>
      </c>
      <c r="Q187" s="44">
        <f t="shared" si="63"/>
        <v>726602.04090270051</v>
      </c>
    </row>
    <row r="188" spans="1:17" hidden="1" outlineLevel="1">
      <c r="A188" s="33" t="s">
        <v>173</v>
      </c>
      <c r="B188" s="34">
        <v>2018</v>
      </c>
      <c r="C188" s="35">
        <v>1</v>
      </c>
      <c r="D188" s="41"/>
      <c r="E188" s="37"/>
      <c r="F188" s="38" t="e">
        <f t="shared" si="51"/>
        <v>#DIV/0!</v>
      </c>
      <c r="G188" s="31">
        <f t="shared" si="52"/>
        <v>0</v>
      </c>
      <c r="H188" s="39">
        <f t="shared" si="53"/>
        <v>0</v>
      </c>
      <c r="I188" s="30" t="e">
        <f t="shared" si="55"/>
        <v>#DIV/0!</v>
      </c>
      <c r="J188" s="43">
        <f t="shared" si="56"/>
        <v>0</v>
      </c>
      <c r="K188" s="44">
        <f t="shared" si="57"/>
        <v>0</v>
      </c>
      <c r="L188" s="30" t="e">
        <f t="shared" si="58"/>
        <v>#DIV/0!</v>
      </c>
      <c r="M188" s="31">
        <f t="shared" si="59"/>
        <v>0</v>
      </c>
      <c r="N188" s="44">
        <f t="shared" si="60"/>
        <v>0</v>
      </c>
      <c r="O188" s="30" t="e">
        <f t="shared" si="61"/>
        <v>#DIV/0!</v>
      </c>
      <c r="P188" s="31">
        <f t="shared" si="62"/>
        <v>0</v>
      </c>
      <c r="Q188" s="44">
        <f t="shared" si="63"/>
        <v>0</v>
      </c>
    </row>
    <row r="189" spans="1:17" hidden="1" outlineLevel="1">
      <c r="A189" s="33" t="s">
        <v>174</v>
      </c>
      <c r="B189" s="34">
        <v>2018</v>
      </c>
      <c r="C189" s="35">
        <v>1</v>
      </c>
      <c r="D189" s="41"/>
      <c r="E189" s="37"/>
      <c r="F189" s="38" t="e">
        <f t="shared" si="51"/>
        <v>#DIV/0!</v>
      </c>
      <c r="G189" s="31">
        <f t="shared" si="52"/>
        <v>0</v>
      </c>
      <c r="H189" s="39">
        <f t="shared" si="53"/>
        <v>0</v>
      </c>
      <c r="I189" s="30" t="e">
        <f t="shared" si="55"/>
        <v>#DIV/0!</v>
      </c>
      <c r="J189" s="43">
        <f t="shared" si="56"/>
        <v>0</v>
      </c>
      <c r="K189" s="44">
        <f t="shared" si="57"/>
        <v>0</v>
      </c>
      <c r="L189" s="30" t="e">
        <f t="shared" si="58"/>
        <v>#DIV/0!</v>
      </c>
      <c r="M189" s="31">
        <f t="shared" si="59"/>
        <v>0</v>
      </c>
      <c r="N189" s="44">
        <f t="shared" si="60"/>
        <v>0</v>
      </c>
      <c r="O189" s="30" t="e">
        <f t="shared" si="61"/>
        <v>#DIV/0!</v>
      </c>
      <c r="P189" s="31">
        <f t="shared" si="62"/>
        <v>0</v>
      </c>
      <c r="Q189" s="44">
        <f t="shared" si="63"/>
        <v>0</v>
      </c>
    </row>
    <row r="190" spans="1:17" hidden="1" outlineLevel="1">
      <c r="A190" s="33" t="s">
        <v>175</v>
      </c>
      <c r="B190" s="34">
        <v>2018</v>
      </c>
      <c r="C190" s="35">
        <v>1</v>
      </c>
      <c r="D190" s="41"/>
      <c r="E190" s="37"/>
      <c r="F190" s="38" t="e">
        <f t="shared" si="51"/>
        <v>#DIV/0!</v>
      </c>
      <c r="G190" s="31">
        <f t="shared" si="52"/>
        <v>0</v>
      </c>
      <c r="H190" s="39">
        <f t="shared" si="53"/>
        <v>0</v>
      </c>
      <c r="I190" s="30" t="e">
        <f t="shared" si="55"/>
        <v>#DIV/0!</v>
      </c>
      <c r="J190" s="43">
        <f t="shared" si="56"/>
        <v>0</v>
      </c>
      <c r="K190" s="44">
        <f t="shared" si="57"/>
        <v>0</v>
      </c>
      <c r="L190" s="30" t="e">
        <f t="shared" si="58"/>
        <v>#DIV/0!</v>
      </c>
      <c r="M190" s="31">
        <f t="shared" si="59"/>
        <v>0</v>
      </c>
      <c r="N190" s="44">
        <f t="shared" si="60"/>
        <v>0</v>
      </c>
      <c r="O190" s="30" t="e">
        <f t="shared" si="61"/>
        <v>#DIV/0!</v>
      </c>
      <c r="P190" s="31">
        <f t="shared" si="62"/>
        <v>0</v>
      </c>
      <c r="Q190" s="44">
        <f t="shared" si="63"/>
        <v>0</v>
      </c>
    </row>
    <row r="191" spans="1:17" hidden="1" outlineLevel="1">
      <c r="A191" s="33" t="s">
        <v>176</v>
      </c>
      <c r="B191" s="34">
        <v>2018</v>
      </c>
      <c r="C191" s="35">
        <v>1</v>
      </c>
      <c r="D191" s="41"/>
      <c r="E191" s="37"/>
      <c r="F191" s="38" t="e">
        <f t="shared" si="51"/>
        <v>#DIV/0!</v>
      </c>
      <c r="G191" s="31">
        <f t="shared" si="52"/>
        <v>0</v>
      </c>
      <c r="H191" s="39">
        <f t="shared" si="53"/>
        <v>0</v>
      </c>
      <c r="I191" s="30" t="e">
        <f t="shared" si="55"/>
        <v>#DIV/0!</v>
      </c>
      <c r="J191" s="43">
        <f t="shared" si="56"/>
        <v>0</v>
      </c>
      <c r="K191" s="44">
        <f t="shared" si="57"/>
        <v>0</v>
      </c>
      <c r="L191" s="30" t="e">
        <f t="shared" si="58"/>
        <v>#DIV/0!</v>
      </c>
      <c r="M191" s="31">
        <f t="shared" si="59"/>
        <v>0</v>
      </c>
      <c r="N191" s="44">
        <f t="shared" si="60"/>
        <v>0</v>
      </c>
      <c r="O191" s="30" t="e">
        <f t="shared" si="61"/>
        <v>#DIV/0!</v>
      </c>
      <c r="P191" s="31">
        <f t="shared" si="62"/>
        <v>0</v>
      </c>
      <c r="Q191" s="44">
        <f t="shared" si="63"/>
        <v>0</v>
      </c>
    </row>
    <row r="192" spans="1:17" hidden="1" outlineLevel="1">
      <c r="A192" s="33" t="s">
        <v>177</v>
      </c>
      <c r="B192" s="34">
        <v>2018</v>
      </c>
      <c r="C192" s="35">
        <v>1</v>
      </c>
      <c r="D192" s="41"/>
      <c r="E192" s="37"/>
      <c r="F192" s="38" t="e">
        <f t="shared" si="51"/>
        <v>#DIV/0!</v>
      </c>
      <c r="G192" s="31">
        <f t="shared" si="52"/>
        <v>0</v>
      </c>
      <c r="H192" s="39">
        <f t="shared" si="53"/>
        <v>0</v>
      </c>
      <c r="I192" s="30" t="e">
        <f t="shared" si="55"/>
        <v>#DIV/0!</v>
      </c>
      <c r="J192" s="43">
        <f t="shared" si="56"/>
        <v>0</v>
      </c>
      <c r="K192" s="44">
        <f t="shared" si="57"/>
        <v>0</v>
      </c>
      <c r="L192" s="30" t="e">
        <f t="shared" si="58"/>
        <v>#DIV/0!</v>
      </c>
      <c r="M192" s="31">
        <f t="shared" si="59"/>
        <v>0</v>
      </c>
      <c r="N192" s="44">
        <f t="shared" si="60"/>
        <v>0</v>
      </c>
      <c r="O192" s="30" t="e">
        <f t="shared" si="61"/>
        <v>#DIV/0!</v>
      </c>
      <c r="P192" s="31">
        <f t="shared" si="62"/>
        <v>0</v>
      </c>
      <c r="Q192" s="44">
        <f t="shared" si="63"/>
        <v>0</v>
      </c>
    </row>
    <row r="193" spans="1:17" hidden="1" outlineLevel="1">
      <c r="A193" s="33" t="s">
        <v>178</v>
      </c>
      <c r="B193" s="34">
        <v>2018</v>
      </c>
      <c r="C193" s="35">
        <v>1</v>
      </c>
      <c r="D193" s="41"/>
      <c r="E193" s="37"/>
      <c r="F193" s="38" t="e">
        <f t="shared" si="51"/>
        <v>#DIV/0!</v>
      </c>
      <c r="G193" s="31">
        <f t="shared" si="52"/>
        <v>0</v>
      </c>
      <c r="H193" s="39">
        <f t="shared" si="53"/>
        <v>0</v>
      </c>
      <c r="I193" s="30" t="e">
        <f t="shared" si="55"/>
        <v>#DIV/0!</v>
      </c>
      <c r="J193" s="43">
        <f t="shared" si="56"/>
        <v>0</v>
      </c>
      <c r="K193" s="44">
        <f t="shared" si="57"/>
        <v>0</v>
      </c>
      <c r="L193" s="30" t="e">
        <f t="shared" si="58"/>
        <v>#DIV/0!</v>
      </c>
      <c r="M193" s="31">
        <f t="shared" si="59"/>
        <v>0</v>
      </c>
      <c r="N193" s="44">
        <f t="shared" si="60"/>
        <v>0</v>
      </c>
      <c r="O193" s="30" t="e">
        <f t="shared" si="61"/>
        <v>#DIV/0!</v>
      </c>
      <c r="P193" s="31">
        <f t="shared" si="62"/>
        <v>0</v>
      </c>
      <c r="Q193" s="44">
        <f t="shared" si="63"/>
        <v>0</v>
      </c>
    </row>
    <row r="194" spans="1:17" hidden="1" outlineLevel="1">
      <c r="A194" s="33" t="s">
        <v>179</v>
      </c>
      <c r="B194" s="34">
        <v>2018</v>
      </c>
      <c r="C194" s="35">
        <v>1</v>
      </c>
      <c r="D194" s="41"/>
      <c r="E194" s="37"/>
      <c r="F194" s="38" t="e">
        <f t="shared" si="51"/>
        <v>#DIV/0!</v>
      </c>
      <c r="G194" s="31">
        <f t="shared" si="52"/>
        <v>0</v>
      </c>
      <c r="H194" s="39">
        <f t="shared" si="53"/>
        <v>0</v>
      </c>
      <c r="I194" s="30" t="e">
        <f t="shared" si="55"/>
        <v>#DIV/0!</v>
      </c>
      <c r="J194" s="43">
        <f t="shared" si="56"/>
        <v>0</v>
      </c>
      <c r="K194" s="44">
        <f t="shared" si="57"/>
        <v>0</v>
      </c>
      <c r="L194" s="30" t="e">
        <f t="shared" si="58"/>
        <v>#DIV/0!</v>
      </c>
      <c r="M194" s="31">
        <f t="shared" si="59"/>
        <v>0</v>
      </c>
      <c r="N194" s="44">
        <f t="shared" si="60"/>
        <v>0</v>
      </c>
      <c r="O194" s="30" t="e">
        <f t="shared" si="61"/>
        <v>#DIV/0!</v>
      </c>
      <c r="P194" s="31">
        <f t="shared" si="62"/>
        <v>0</v>
      </c>
      <c r="Q194" s="44">
        <f t="shared" si="63"/>
        <v>0</v>
      </c>
    </row>
    <row r="195" spans="1:17" hidden="1" outlineLevel="1">
      <c r="A195" s="33" t="s">
        <v>180</v>
      </c>
      <c r="B195" s="34">
        <v>2018</v>
      </c>
      <c r="C195" s="35">
        <v>1</v>
      </c>
      <c r="D195" s="41"/>
      <c r="E195" s="37"/>
      <c r="F195" s="38" t="e">
        <f t="shared" si="51"/>
        <v>#DIV/0!</v>
      </c>
      <c r="G195" s="31">
        <f t="shared" si="52"/>
        <v>0</v>
      </c>
      <c r="H195" s="39">
        <f t="shared" si="53"/>
        <v>0</v>
      </c>
      <c r="I195" s="30" t="e">
        <f t="shared" si="55"/>
        <v>#DIV/0!</v>
      </c>
      <c r="J195" s="43">
        <f t="shared" si="56"/>
        <v>0</v>
      </c>
      <c r="K195" s="44">
        <f t="shared" si="57"/>
        <v>0</v>
      </c>
      <c r="L195" s="30" t="e">
        <f t="shared" si="58"/>
        <v>#DIV/0!</v>
      </c>
      <c r="M195" s="31">
        <f t="shared" si="59"/>
        <v>0</v>
      </c>
      <c r="N195" s="44">
        <f t="shared" si="60"/>
        <v>0</v>
      </c>
      <c r="O195" s="30" t="e">
        <f t="shared" si="61"/>
        <v>#DIV/0!</v>
      </c>
      <c r="P195" s="31">
        <f t="shared" si="62"/>
        <v>0</v>
      </c>
      <c r="Q195" s="44">
        <f t="shared" si="63"/>
        <v>0</v>
      </c>
    </row>
    <row r="196" spans="1:17" collapsed="1">
      <c r="A196" s="25" t="s">
        <v>181</v>
      </c>
      <c r="B196" s="26">
        <v>2018</v>
      </c>
      <c r="C196" s="27">
        <v>1</v>
      </c>
      <c r="D196" s="28">
        <v>7133356.5469405903</v>
      </c>
      <c r="E196" s="40">
        <v>0</v>
      </c>
      <c r="F196" s="30">
        <f t="shared" si="51"/>
        <v>1</v>
      </c>
      <c r="G196" s="31">
        <f t="shared" si="52"/>
        <v>7133356.5469405903</v>
      </c>
      <c r="H196" s="32">
        <v>0</v>
      </c>
      <c r="I196" s="30">
        <f t="shared" si="55"/>
        <v>0.91999999999999993</v>
      </c>
      <c r="J196" s="43">
        <f t="shared" si="56"/>
        <v>6562688.0231853426</v>
      </c>
      <c r="K196" s="44">
        <f t="shared" si="57"/>
        <v>570668.52375524724</v>
      </c>
      <c r="L196" s="30">
        <f t="shared" si="58"/>
        <v>0.85981354031309598</v>
      </c>
      <c r="M196" s="31">
        <f t="shared" si="59"/>
        <v>6133356.5469405903</v>
      </c>
      <c r="N196" s="44">
        <v>1000000</v>
      </c>
      <c r="O196" s="30">
        <f t="shared" si="61"/>
        <v>0.70981354031309607</v>
      </c>
      <c r="P196" s="31">
        <f t="shared" si="62"/>
        <v>5063353.0648995023</v>
      </c>
      <c r="Q196" s="44">
        <f t="shared" si="63"/>
        <v>2070003.4820410884</v>
      </c>
    </row>
    <row r="197" spans="1:17" hidden="1" outlineLevel="1">
      <c r="A197" s="33" t="s">
        <v>181</v>
      </c>
      <c r="B197" s="34">
        <v>2018</v>
      </c>
      <c r="C197" s="35">
        <v>1</v>
      </c>
      <c r="D197" s="41"/>
      <c r="E197" s="37"/>
      <c r="F197" s="38" t="e">
        <f t="shared" si="51"/>
        <v>#DIV/0!</v>
      </c>
      <c r="G197" s="31">
        <f t="shared" si="52"/>
        <v>0</v>
      </c>
      <c r="H197" s="39">
        <f t="shared" si="53"/>
        <v>0</v>
      </c>
      <c r="I197" s="30" t="e">
        <f t="shared" si="55"/>
        <v>#DIV/0!</v>
      </c>
      <c r="J197" s="43">
        <f t="shared" si="56"/>
        <v>0</v>
      </c>
      <c r="K197" s="44">
        <f t="shared" si="57"/>
        <v>0</v>
      </c>
      <c r="L197" s="30" t="e">
        <f t="shared" si="58"/>
        <v>#DIV/0!</v>
      </c>
      <c r="M197" s="31">
        <f t="shared" si="59"/>
        <v>0</v>
      </c>
      <c r="N197" s="44">
        <f t="shared" si="60"/>
        <v>0</v>
      </c>
      <c r="O197" s="30" t="e">
        <f t="shared" si="61"/>
        <v>#DIV/0!</v>
      </c>
      <c r="P197" s="31">
        <f t="shared" si="62"/>
        <v>0</v>
      </c>
      <c r="Q197" s="44">
        <f t="shared" si="63"/>
        <v>0</v>
      </c>
    </row>
    <row r="198" spans="1:17" hidden="1" outlineLevel="1">
      <c r="A198" s="33" t="s">
        <v>182</v>
      </c>
      <c r="B198" s="34">
        <v>2018</v>
      </c>
      <c r="C198" s="35">
        <v>1</v>
      </c>
      <c r="D198" s="41"/>
      <c r="E198" s="37"/>
      <c r="F198" s="38" t="e">
        <f t="shared" si="51"/>
        <v>#DIV/0!</v>
      </c>
      <c r="G198" s="31">
        <f t="shared" si="52"/>
        <v>0</v>
      </c>
      <c r="H198" s="39">
        <f t="shared" si="53"/>
        <v>0</v>
      </c>
      <c r="I198" s="30" t="e">
        <f t="shared" si="55"/>
        <v>#DIV/0!</v>
      </c>
      <c r="J198" s="43">
        <f t="shared" si="56"/>
        <v>0</v>
      </c>
      <c r="K198" s="44">
        <f t="shared" si="57"/>
        <v>0</v>
      </c>
      <c r="L198" s="30" t="e">
        <f t="shared" si="58"/>
        <v>#DIV/0!</v>
      </c>
      <c r="M198" s="31">
        <f t="shared" si="59"/>
        <v>0</v>
      </c>
      <c r="N198" s="44">
        <f t="shared" si="60"/>
        <v>0</v>
      </c>
      <c r="O198" s="30" t="e">
        <f t="shared" si="61"/>
        <v>#DIV/0!</v>
      </c>
      <c r="P198" s="31">
        <f t="shared" si="62"/>
        <v>0</v>
      </c>
      <c r="Q198" s="44">
        <f t="shared" si="63"/>
        <v>0</v>
      </c>
    </row>
    <row r="199" spans="1:17" hidden="1" outlineLevel="1">
      <c r="A199" s="33" t="s">
        <v>183</v>
      </c>
      <c r="B199" s="34">
        <v>2018</v>
      </c>
      <c r="C199" s="35">
        <v>1</v>
      </c>
      <c r="D199" s="41"/>
      <c r="E199" s="37"/>
      <c r="F199" s="38" t="e">
        <f t="shared" si="51"/>
        <v>#DIV/0!</v>
      </c>
      <c r="G199" s="31">
        <f t="shared" si="52"/>
        <v>0</v>
      </c>
      <c r="H199" s="39">
        <f t="shared" si="53"/>
        <v>0</v>
      </c>
      <c r="I199" s="30" t="e">
        <f t="shared" ref="I199:I226" si="64">(J199/D199)</f>
        <v>#DIV/0!</v>
      </c>
      <c r="J199" s="43">
        <f t="shared" ref="J199:J226" si="65">D199-K199</f>
        <v>0</v>
      </c>
      <c r="K199" s="44">
        <f t="shared" ref="K199:K225" si="66">(+D199*0.08)+H199</f>
        <v>0</v>
      </c>
      <c r="L199" s="30" t="e">
        <f t="shared" ref="L199:L226" si="67">(M199/D199)</f>
        <v>#DIV/0!</v>
      </c>
      <c r="M199" s="31">
        <f t="shared" ref="M199:M226" si="68">D199-N199</f>
        <v>0</v>
      </c>
      <c r="N199" s="44">
        <f t="shared" ref="N199:N225" si="69">(+D199*0.15)+K199</f>
        <v>0</v>
      </c>
      <c r="O199" s="30" t="e">
        <f t="shared" ref="O199:O226" si="70">(P199/D199)</f>
        <v>#DIV/0!</v>
      </c>
      <c r="P199" s="31">
        <f t="shared" ref="P199:P226" si="71">D199-Q199</f>
        <v>0</v>
      </c>
      <c r="Q199" s="44">
        <f t="shared" ref="Q199:Q226" si="72">(+D199*0.15)+N199</f>
        <v>0</v>
      </c>
    </row>
    <row r="200" spans="1:17" hidden="1" outlineLevel="1">
      <c r="A200" s="33" t="s">
        <v>184</v>
      </c>
      <c r="B200" s="34">
        <v>2018</v>
      </c>
      <c r="C200" s="35">
        <v>1</v>
      </c>
      <c r="D200" s="41"/>
      <c r="E200" s="37"/>
      <c r="F200" s="38" t="e">
        <f t="shared" si="51"/>
        <v>#DIV/0!</v>
      </c>
      <c r="G200" s="31">
        <f t="shared" si="52"/>
        <v>0</v>
      </c>
      <c r="H200" s="39">
        <f t="shared" si="53"/>
        <v>0</v>
      </c>
      <c r="I200" s="30" t="e">
        <f t="shared" si="64"/>
        <v>#DIV/0!</v>
      </c>
      <c r="J200" s="43">
        <f t="shared" si="65"/>
        <v>0</v>
      </c>
      <c r="K200" s="44">
        <f t="shared" si="66"/>
        <v>0</v>
      </c>
      <c r="L200" s="30" t="e">
        <f t="shared" si="67"/>
        <v>#DIV/0!</v>
      </c>
      <c r="M200" s="31">
        <f t="shared" si="68"/>
        <v>0</v>
      </c>
      <c r="N200" s="44">
        <f t="shared" si="69"/>
        <v>0</v>
      </c>
      <c r="O200" s="30" t="e">
        <f t="shared" si="70"/>
        <v>#DIV/0!</v>
      </c>
      <c r="P200" s="31">
        <f t="shared" si="71"/>
        <v>0</v>
      </c>
      <c r="Q200" s="44">
        <f t="shared" si="72"/>
        <v>0</v>
      </c>
    </row>
    <row r="201" spans="1:17" hidden="1" outlineLevel="1">
      <c r="A201" s="33" t="s">
        <v>185</v>
      </c>
      <c r="B201" s="34">
        <v>2018</v>
      </c>
      <c r="C201" s="35">
        <v>1</v>
      </c>
      <c r="D201" s="41"/>
      <c r="E201" s="37"/>
      <c r="F201" s="38" t="e">
        <f t="shared" si="51"/>
        <v>#DIV/0!</v>
      </c>
      <c r="G201" s="31">
        <f t="shared" si="52"/>
        <v>0</v>
      </c>
      <c r="H201" s="39">
        <f t="shared" si="53"/>
        <v>0</v>
      </c>
      <c r="I201" s="30" t="e">
        <f t="shared" si="64"/>
        <v>#DIV/0!</v>
      </c>
      <c r="J201" s="43">
        <f t="shared" si="65"/>
        <v>0</v>
      </c>
      <c r="K201" s="44">
        <f t="shared" si="66"/>
        <v>0</v>
      </c>
      <c r="L201" s="30" t="e">
        <f t="shared" si="67"/>
        <v>#DIV/0!</v>
      </c>
      <c r="M201" s="31">
        <f t="shared" si="68"/>
        <v>0</v>
      </c>
      <c r="N201" s="44">
        <f t="shared" si="69"/>
        <v>0</v>
      </c>
      <c r="O201" s="30" t="e">
        <f t="shared" si="70"/>
        <v>#DIV/0!</v>
      </c>
      <c r="P201" s="31">
        <f t="shared" si="71"/>
        <v>0</v>
      </c>
      <c r="Q201" s="44">
        <f t="shared" si="72"/>
        <v>0</v>
      </c>
    </row>
    <row r="202" spans="1:17" hidden="1" outlineLevel="1">
      <c r="A202" s="33" t="s">
        <v>186</v>
      </c>
      <c r="B202" s="34">
        <v>2018</v>
      </c>
      <c r="C202" s="35">
        <v>1</v>
      </c>
      <c r="D202" s="41"/>
      <c r="E202" s="37"/>
      <c r="F202" s="38" t="e">
        <f t="shared" si="51"/>
        <v>#DIV/0!</v>
      </c>
      <c r="G202" s="31">
        <f t="shared" si="52"/>
        <v>0</v>
      </c>
      <c r="H202" s="39">
        <f t="shared" si="53"/>
        <v>0</v>
      </c>
      <c r="I202" s="30" t="e">
        <f t="shared" si="64"/>
        <v>#DIV/0!</v>
      </c>
      <c r="J202" s="43">
        <f t="shared" si="65"/>
        <v>0</v>
      </c>
      <c r="K202" s="44">
        <f t="shared" si="66"/>
        <v>0</v>
      </c>
      <c r="L202" s="30" t="e">
        <f t="shared" si="67"/>
        <v>#DIV/0!</v>
      </c>
      <c r="M202" s="31">
        <f t="shared" si="68"/>
        <v>0</v>
      </c>
      <c r="N202" s="44">
        <f t="shared" si="69"/>
        <v>0</v>
      </c>
      <c r="O202" s="30" t="e">
        <f t="shared" si="70"/>
        <v>#DIV/0!</v>
      </c>
      <c r="P202" s="31">
        <f t="shared" si="71"/>
        <v>0</v>
      </c>
      <c r="Q202" s="44">
        <f t="shared" si="72"/>
        <v>0</v>
      </c>
    </row>
    <row r="203" spans="1:17" hidden="1" outlineLevel="1">
      <c r="A203" s="33" t="s">
        <v>187</v>
      </c>
      <c r="B203" s="34">
        <v>2018</v>
      </c>
      <c r="C203" s="35">
        <v>1</v>
      </c>
      <c r="D203" s="41"/>
      <c r="E203" s="37"/>
      <c r="F203" s="38" t="e">
        <f t="shared" si="51"/>
        <v>#DIV/0!</v>
      </c>
      <c r="G203" s="31">
        <f t="shared" si="52"/>
        <v>0</v>
      </c>
      <c r="H203" s="39">
        <f t="shared" si="53"/>
        <v>0</v>
      </c>
      <c r="I203" s="30" t="e">
        <f t="shared" si="64"/>
        <v>#DIV/0!</v>
      </c>
      <c r="J203" s="43">
        <f t="shared" si="65"/>
        <v>0</v>
      </c>
      <c r="K203" s="44">
        <f t="shared" si="66"/>
        <v>0</v>
      </c>
      <c r="L203" s="30" t="e">
        <f t="shared" si="67"/>
        <v>#DIV/0!</v>
      </c>
      <c r="M203" s="31">
        <f t="shared" si="68"/>
        <v>0</v>
      </c>
      <c r="N203" s="44">
        <f t="shared" si="69"/>
        <v>0</v>
      </c>
      <c r="O203" s="30" t="e">
        <f t="shared" si="70"/>
        <v>#DIV/0!</v>
      </c>
      <c r="P203" s="31">
        <f t="shared" si="71"/>
        <v>0</v>
      </c>
      <c r="Q203" s="44">
        <f t="shared" si="72"/>
        <v>0</v>
      </c>
    </row>
    <row r="204" spans="1:17" hidden="1" outlineLevel="1">
      <c r="A204" s="33" t="s">
        <v>188</v>
      </c>
      <c r="B204" s="34">
        <v>2018</v>
      </c>
      <c r="C204" s="35">
        <v>1</v>
      </c>
      <c r="D204" s="41"/>
      <c r="E204" s="37"/>
      <c r="F204" s="38" t="e">
        <f t="shared" si="51"/>
        <v>#DIV/0!</v>
      </c>
      <c r="G204" s="31">
        <f t="shared" si="52"/>
        <v>0</v>
      </c>
      <c r="H204" s="39">
        <f t="shared" si="53"/>
        <v>0</v>
      </c>
      <c r="I204" s="30" t="e">
        <f t="shared" si="64"/>
        <v>#DIV/0!</v>
      </c>
      <c r="J204" s="43">
        <f t="shared" si="65"/>
        <v>0</v>
      </c>
      <c r="K204" s="44">
        <f t="shared" si="66"/>
        <v>0</v>
      </c>
      <c r="L204" s="30" t="e">
        <f t="shared" si="67"/>
        <v>#DIV/0!</v>
      </c>
      <c r="M204" s="31">
        <f t="shared" si="68"/>
        <v>0</v>
      </c>
      <c r="N204" s="44">
        <f t="shared" si="69"/>
        <v>0</v>
      </c>
      <c r="O204" s="30" t="e">
        <f t="shared" si="70"/>
        <v>#DIV/0!</v>
      </c>
      <c r="P204" s="31">
        <f t="shared" si="71"/>
        <v>0</v>
      </c>
      <c r="Q204" s="44">
        <f t="shared" si="72"/>
        <v>0</v>
      </c>
    </row>
    <row r="205" spans="1:17" hidden="1" outlineLevel="1">
      <c r="A205" s="33" t="s">
        <v>189</v>
      </c>
      <c r="B205" s="34">
        <v>2018</v>
      </c>
      <c r="C205" s="35">
        <v>1</v>
      </c>
      <c r="D205" s="41"/>
      <c r="E205" s="37"/>
      <c r="F205" s="38" t="e">
        <f t="shared" si="51"/>
        <v>#DIV/0!</v>
      </c>
      <c r="G205" s="31">
        <f t="shared" si="52"/>
        <v>0</v>
      </c>
      <c r="H205" s="39">
        <f t="shared" si="53"/>
        <v>0</v>
      </c>
      <c r="I205" s="30" t="e">
        <f t="shared" si="64"/>
        <v>#DIV/0!</v>
      </c>
      <c r="J205" s="43">
        <f t="shared" si="65"/>
        <v>0</v>
      </c>
      <c r="K205" s="44">
        <f t="shared" si="66"/>
        <v>0</v>
      </c>
      <c r="L205" s="30" t="e">
        <f t="shared" si="67"/>
        <v>#DIV/0!</v>
      </c>
      <c r="M205" s="31">
        <f t="shared" si="68"/>
        <v>0</v>
      </c>
      <c r="N205" s="44">
        <f t="shared" si="69"/>
        <v>0</v>
      </c>
      <c r="O205" s="30" t="e">
        <f t="shared" si="70"/>
        <v>#DIV/0!</v>
      </c>
      <c r="P205" s="31">
        <f t="shared" si="71"/>
        <v>0</v>
      </c>
      <c r="Q205" s="44">
        <f t="shared" si="72"/>
        <v>0</v>
      </c>
    </row>
    <row r="206" spans="1:17" hidden="1" outlineLevel="1">
      <c r="A206" s="33" t="s">
        <v>190</v>
      </c>
      <c r="B206" s="34">
        <v>2018</v>
      </c>
      <c r="C206" s="35">
        <v>1</v>
      </c>
      <c r="D206" s="41"/>
      <c r="E206" s="37"/>
      <c r="F206" s="38" t="e">
        <f t="shared" si="51"/>
        <v>#DIV/0!</v>
      </c>
      <c r="G206" s="31">
        <f t="shared" si="52"/>
        <v>0</v>
      </c>
      <c r="H206" s="39">
        <f t="shared" si="53"/>
        <v>0</v>
      </c>
      <c r="I206" s="30" t="e">
        <f t="shared" si="64"/>
        <v>#DIV/0!</v>
      </c>
      <c r="J206" s="43">
        <f t="shared" si="65"/>
        <v>0</v>
      </c>
      <c r="K206" s="44">
        <f t="shared" si="66"/>
        <v>0</v>
      </c>
      <c r="L206" s="30" t="e">
        <f t="shared" si="67"/>
        <v>#DIV/0!</v>
      </c>
      <c r="M206" s="31">
        <f t="shared" si="68"/>
        <v>0</v>
      </c>
      <c r="N206" s="44">
        <f t="shared" si="69"/>
        <v>0</v>
      </c>
      <c r="O206" s="30" t="e">
        <f t="shared" si="70"/>
        <v>#DIV/0!</v>
      </c>
      <c r="P206" s="31">
        <f t="shared" si="71"/>
        <v>0</v>
      </c>
      <c r="Q206" s="44">
        <f t="shared" si="72"/>
        <v>0</v>
      </c>
    </row>
    <row r="207" spans="1:17" hidden="1" outlineLevel="1">
      <c r="A207" s="33" t="s">
        <v>191</v>
      </c>
      <c r="B207" s="34">
        <v>2018</v>
      </c>
      <c r="C207" s="35">
        <v>1</v>
      </c>
      <c r="D207" s="41"/>
      <c r="E207" s="37"/>
      <c r="F207" s="38" t="e">
        <f t="shared" ref="F207:F234" si="73">(D207-H207)/D207</f>
        <v>#DIV/0!</v>
      </c>
      <c r="G207" s="31">
        <f t="shared" ref="G207:G234" si="74">+D207-H207</f>
        <v>0</v>
      </c>
      <c r="H207" s="39">
        <f t="shared" ref="H207:H234" si="75">+D207*0.05</f>
        <v>0</v>
      </c>
      <c r="I207" s="30" t="e">
        <f t="shared" si="64"/>
        <v>#DIV/0!</v>
      </c>
      <c r="J207" s="43">
        <f t="shared" si="65"/>
        <v>0</v>
      </c>
      <c r="K207" s="44">
        <f t="shared" si="66"/>
        <v>0</v>
      </c>
      <c r="L207" s="30" t="e">
        <f t="shared" si="67"/>
        <v>#DIV/0!</v>
      </c>
      <c r="M207" s="31">
        <f t="shared" si="68"/>
        <v>0</v>
      </c>
      <c r="N207" s="44">
        <f t="shared" si="69"/>
        <v>0</v>
      </c>
      <c r="O207" s="30" t="e">
        <f t="shared" si="70"/>
        <v>#DIV/0!</v>
      </c>
      <c r="P207" s="31">
        <f t="shared" si="71"/>
        <v>0</v>
      </c>
      <c r="Q207" s="44">
        <f t="shared" si="72"/>
        <v>0</v>
      </c>
    </row>
    <row r="208" spans="1:17" hidden="1" outlineLevel="1">
      <c r="A208" s="33" t="s">
        <v>192</v>
      </c>
      <c r="B208" s="34">
        <v>2018</v>
      </c>
      <c r="C208" s="35">
        <v>1</v>
      </c>
      <c r="D208" s="41"/>
      <c r="E208" s="37"/>
      <c r="F208" s="38" t="e">
        <f t="shared" si="73"/>
        <v>#DIV/0!</v>
      </c>
      <c r="G208" s="31">
        <f t="shared" si="74"/>
        <v>0</v>
      </c>
      <c r="H208" s="39">
        <f t="shared" si="75"/>
        <v>0</v>
      </c>
      <c r="I208" s="30" t="e">
        <f t="shared" si="64"/>
        <v>#DIV/0!</v>
      </c>
      <c r="J208" s="43">
        <f t="shared" si="65"/>
        <v>0</v>
      </c>
      <c r="K208" s="44">
        <f t="shared" si="66"/>
        <v>0</v>
      </c>
      <c r="L208" s="30" t="e">
        <f t="shared" si="67"/>
        <v>#DIV/0!</v>
      </c>
      <c r="M208" s="31">
        <f t="shared" si="68"/>
        <v>0</v>
      </c>
      <c r="N208" s="44">
        <f t="shared" si="69"/>
        <v>0</v>
      </c>
      <c r="O208" s="30" t="e">
        <f t="shared" si="70"/>
        <v>#DIV/0!</v>
      </c>
      <c r="P208" s="31">
        <f t="shared" si="71"/>
        <v>0</v>
      </c>
      <c r="Q208" s="44">
        <f t="shared" si="72"/>
        <v>0</v>
      </c>
    </row>
    <row r="209" spans="1:17" hidden="1" outlineLevel="1">
      <c r="A209" s="33" t="s">
        <v>193</v>
      </c>
      <c r="B209" s="34">
        <v>2018</v>
      </c>
      <c r="C209" s="35">
        <v>1</v>
      </c>
      <c r="D209" s="41"/>
      <c r="E209" s="37"/>
      <c r="F209" s="38" t="e">
        <f t="shared" si="73"/>
        <v>#DIV/0!</v>
      </c>
      <c r="G209" s="31">
        <f t="shared" si="74"/>
        <v>0</v>
      </c>
      <c r="H209" s="39">
        <f t="shared" si="75"/>
        <v>0</v>
      </c>
      <c r="I209" s="30" t="e">
        <f t="shared" si="64"/>
        <v>#DIV/0!</v>
      </c>
      <c r="J209" s="43">
        <f t="shared" si="65"/>
        <v>0</v>
      </c>
      <c r="K209" s="44">
        <f t="shared" si="66"/>
        <v>0</v>
      </c>
      <c r="L209" s="30" t="e">
        <f t="shared" si="67"/>
        <v>#DIV/0!</v>
      </c>
      <c r="M209" s="31">
        <f t="shared" si="68"/>
        <v>0</v>
      </c>
      <c r="N209" s="44">
        <f t="shared" si="69"/>
        <v>0</v>
      </c>
      <c r="O209" s="30" t="e">
        <f t="shared" si="70"/>
        <v>#DIV/0!</v>
      </c>
      <c r="P209" s="31">
        <f t="shared" si="71"/>
        <v>0</v>
      </c>
      <c r="Q209" s="44">
        <f t="shared" si="72"/>
        <v>0</v>
      </c>
    </row>
    <row r="210" spans="1:17" collapsed="1">
      <c r="A210" s="25" t="s">
        <v>194</v>
      </c>
      <c r="B210" s="26">
        <v>2018</v>
      </c>
      <c r="C210" s="27">
        <v>1</v>
      </c>
      <c r="D210" s="28">
        <v>4370032.25</v>
      </c>
      <c r="E210" s="40">
        <v>0</v>
      </c>
      <c r="F210" s="30">
        <f t="shared" si="73"/>
        <v>0</v>
      </c>
      <c r="G210" s="31">
        <f t="shared" si="74"/>
        <v>0</v>
      </c>
      <c r="H210" s="32">
        <f>D210</f>
        <v>4370032.25</v>
      </c>
      <c r="I210" s="30">
        <f t="shared" si="64"/>
        <v>0</v>
      </c>
      <c r="J210" s="43">
        <v>0</v>
      </c>
      <c r="K210" s="44">
        <v>0</v>
      </c>
      <c r="L210" s="30">
        <f t="shared" si="67"/>
        <v>0</v>
      </c>
      <c r="M210" s="31">
        <v>0</v>
      </c>
      <c r="N210" s="44">
        <v>0</v>
      </c>
      <c r="O210" s="30">
        <f t="shared" si="70"/>
        <v>0</v>
      </c>
      <c r="P210" s="31">
        <v>0</v>
      </c>
      <c r="Q210" s="44">
        <v>0</v>
      </c>
    </row>
    <row r="211" spans="1:17" hidden="1" outlineLevel="1">
      <c r="A211" s="33" t="s">
        <v>195</v>
      </c>
      <c r="B211" s="34">
        <v>2018</v>
      </c>
      <c r="C211" s="35">
        <v>1</v>
      </c>
      <c r="D211" s="41"/>
      <c r="E211" s="37"/>
      <c r="F211" s="38" t="e">
        <f t="shared" si="73"/>
        <v>#DIV/0!</v>
      </c>
      <c r="G211" s="31">
        <f t="shared" si="74"/>
        <v>0</v>
      </c>
      <c r="H211" s="39">
        <f t="shared" si="75"/>
        <v>0</v>
      </c>
      <c r="I211" s="30" t="e">
        <f t="shared" si="64"/>
        <v>#DIV/0!</v>
      </c>
      <c r="J211" s="43">
        <f t="shared" si="65"/>
        <v>0</v>
      </c>
      <c r="K211" s="44">
        <f t="shared" si="66"/>
        <v>0</v>
      </c>
      <c r="L211" s="30" t="e">
        <f t="shared" si="67"/>
        <v>#DIV/0!</v>
      </c>
      <c r="M211" s="31">
        <f t="shared" si="68"/>
        <v>0</v>
      </c>
      <c r="N211" s="44">
        <f t="shared" si="69"/>
        <v>0</v>
      </c>
      <c r="O211" s="30" t="e">
        <f t="shared" si="70"/>
        <v>#DIV/0!</v>
      </c>
      <c r="P211" s="31">
        <f t="shared" si="71"/>
        <v>0</v>
      </c>
      <c r="Q211" s="44">
        <f t="shared" si="72"/>
        <v>0</v>
      </c>
    </row>
    <row r="212" spans="1:17" hidden="1" outlineLevel="1">
      <c r="A212" s="33" t="s">
        <v>196</v>
      </c>
      <c r="B212" s="34">
        <v>2018</v>
      </c>
      <c r="C212" s="35">
        <v>1</v>
      </c>
      <c r="D212" s="41"/>
      <c r="E212" s="37"/>
      <c r="F212" s="38" t="e">
        <f t="shared" si="73"/>
        <v>#DIV/0!</v>
      </c>
      <c r="G212" s="31">
        <f t="shared" si="74"/>
        <v>0</v>
      </c>
      <c r="H212" s="39">
        <f t="shared" si="75"/>
        <v>0</v>
      </c>
      <c r="I212" s="30" t="e">
        <f t="shared" si="64"/>
        <v>#DIV/0!</v>
      </c>
      <c r="J212" s="43">
        <f t="shared" si="65"/>
        <v>0</v>
      </c>
      <c r="K212" s="44">
        <f t="shared" si="66"/>
        <v>0</v>
      </c>
      <c r="L212" s="30" t="e">
        <f t="shared" si="67"/>
        <v>#DIV/0!</v>
      </c>
      <c r="M212" s="31">
        <f t="shared" si="68"/>
        <v>0</v>
      </c>
      <c r="N212" s="44">
        <f t="shared" si="69"/>
        <v>0</v>
      </c>
      <c r="O212" s="30" t="e">
        <f t="shared" si="70"/>
        <v>#DIV/0!</v>
      </c>
      <c r="P212" s="31">
        <f t="shared" si="71"/>
        <v>0</v>
      </c>
      <c r="Q212" s="44">
        <f t="shared" si="72"/>
        <v>0</v>
      </c>
    </row>
    <row r="213" spans="1:17" hidden="1" outlineLevel="1">
      <c r="A213" s="33" t="s">
        <v>197</v>
      </c>
      <c r="B213" s="34">
        <v>2018</v>
      </c>
      <c r="C213" s="35">
        <v>1</v>
      </c>
      <c r="D213" s="41"/>
      <c r="E213" s="37"/>
      <c r="F213" s="38" t="e">
        <f t="shared" si="73"/>
        <v>#DIV/0!</v>
      </c>
      <c r="G213" s="31">
        <f t="shared" si="74"/>
        <v>0</v>
      </c>
      <c r="H213" s="39">
        <f t="shared" si="75"/>
        <v>0</v>
      </c>
      <c r="I213" s="30" t="e">
        <f t="shared" si="64"/>
        <v>#DIV/0!</v>
      </c>
      <c r="J213" s="43">
        <f t="shared" si="65"/>
        <v>0</v>
      </c>
      <c r="K213" s="44">
        <f t="shared" si="66"/>
        <v>0</v>
      </c>
      <c r="L213" s="30" t="e">
        <f t="shared" si="67"/>
        <v>#DIV/0!</v>
      </c>
      <c r="M213" s="31">
        <f t="shared" si="68"/>
        <v>0</v>
      </c>
      <c r="N213" s="44">
        <f t="shared" si="69"/>
        <v>0</v>
      </c>
      <c r="O213" s="30" t="e">
        <f t="shared" si="70"/>
        <v>#DIV/0!</v>
      </c>
      <c r="P213" s="31">
        <f t="shared" si="71"/>
        <v>0</v>
      </c>
      <c r="Q213" s="44">
        <f t="shared" si="72"/>
        <v>0</v>
      </c>
    </row>
    <row r="214" spans="1:17" hidden="1" outlineLevel="1">
      <c r="A214" s="33" t="s">
        <v>198</v>
      </c>
      <c r="B214" s="34">
        <v>2018</v>
      </c>
      <c r="C214" s="35">
        <v>1</v>
      </c>
      <c r="D214" s="41"/>
      <c r="E214" s="37"/>
      <c r="F214" s="38" t="e">
        <f t="shared" si="73"/>
        <v>#DIV/0!</v>
      </c>
      <c r="G214" s="31">
        <f t="shared" si="74"/>
        <v>0</v>
      </c>
      <c r="H214" s="39">
        <f t="shared" si="75"/>
        <v>0</v>
      </c>
      <c r="I214" s="30" t="e">
        <f t="shared" si="64"/>
        <v>#DIV/0!</v>
      </c>
      <c r="J214" s="43">
        <f t="shared" si="65"/>
        <v>0</v>
      </c>
      <c r="K214" s="44">
        <f t="shared" si="66"/>
        <v>0</v>
      </c>
      <c r="L214" s="30" t="e">
        <f t="shared" si="67"/>
        <v>#DIV/0!</v>
      </c>
      <c r="M214" s="31">
        <f t="shared" si="68"/>
        <v>0</v>
      </c>
      <c r="N214" s="44">
        <f t="shared" si="69"/>
        <v>0</v>
      </c>
      <c r="O214" s="30" t="e">
        <f t="shared" si="70"/>
        <v>#DIV/0!</v>
      </c>
      <c r="P214" s="31">
        <f t="shared" si="71"/>
        <v>0</v>
      </c>
      <c r="Q214" s="44">
        <f t="shared" si="72"/>
        <v>0</v>
      </c>
    </row>
    <row r="215" spans="1:17" hidden="1" outlineLevel="1">
      <c r="A215" s="33" t="s">
        <v>199</v>
      </c>
      <c r="B215" s="34">
        <v>2018</v>
      </c>
      <c r="C215" s="35">
        <v>1</v>
      </c>
      <c r="D215" s="41"/>
      <c r="E215" s="37"/>
      <c r="F215" s="38" t="e">
        <f t="shared" si="73"/>
        <v>#DIV/0!</v>
      </c>
      <c r="G215" s="31">
        <f t="shared" si="74"/>
        <v>0</v>
      </c>
      <c r="H215" s="39">
        <f t="shared" si="75"/>
        <v>0</v>
      </c>
      <c r="I215" s="30" t="e">
        <f t="shared" si="64"/>
        <v>#DIV/0!</v>
      </c>
      <c r="J215" s="43">
        <f t="shared" si="65"/>
        <v>0</v>
      </c>
      <c r="K215" s="44">
        <f t="shared" si="66"/>
        <v>0</v>
      </c>
      <c r="L215" s="30" t="e">
        <f t="shared" si="67"/>
        <v>#DIV/0!</v>
      </c>
      <c r="M215" s="31">
        <f t="shared" si="68"/>
        <v>0</v>
      </c>
      <c r="N215" s="44">
        <f t="shared" si="69"/>
        <v>0</v>
      </c>
      <c r="O215" s="30" t="e">
        <f t="shared" si="70"/>
        <v>#DIV/0!</v>
      </c>
      <c r="P215" s="31">
        <f t="shared" si="71"/>
        <v>0</v>
      </c>
      <c r="Q215" s="44">
        <f t="shared" si="72"/>
        <v>0</v>
      </c>
    </row>
    <row r="216" spans="1:17" hidden="1" outlineLevel="1">
      <c r="A216" s="33" t="s">
        <v>200</v>
      </c>
      <c r="B216" s="34">
        <v>2018</v>
      </c>
      <c r="C216" s="35">
        <v>1</v>
      </c>
      <c r="D216" s="41"/>
      <c r="E216" s="37"/>
      <c r="F216" s="38" t="e">
        <f t="shared" si="73"/>
        <v>#DIV/0!</v>
      </c>
      <c r="G216" s="31">
        <f t="shared" si="74"/>
        <v>0</v>
      </c>
      <c r="H216" s="39">
        <f t="shared" si="75"/>
        <v>0</v>
      </c>
      <c r="I216" s="30" t="e">
        <f t="shared" si="64"/>
        <v>#DIV/0!</v>
      </c>
      <c r="J216" s="43">
        <f t="shared" si="65"/>
        <v>0</v>
      </c>
      <c r="K216" s="44">
        <f t="shared" si="66"/>
        <v>0</v>
      </c>
      <c r="L216" s="30" t="e">
        <f t="shared" si="67"/>
        <v>#DIV/0!</v>
      </c>
      <c r="M216" s="31">
        <f t="shared" si="68"/>
        <v>0</v>
      </c>
      <c r="N216" s="44">
        <f t="shared" si="69"/>
        <v>0</v>
      </c>
      <c r="O216" s="30" t="e">
        <f t="shared" si="70"/>
        <v>#DIV/0!</v>
      </c>
      <c r="P216" s="31">
        <f t="shared" si="71"/>
        <v>0</v>
      </c>
      <c r="Q216" s="44">
        <f t="shared" si="72"/>
        <v>0</v>
      </c>
    </row>
    <row r="217" spans="1:17" hidden="1" outlineLevel="1">
      <c r="A217" s="33" t="s">
        <v>201</v>
      </c>
      <c r="B217" s="34">
        <v>2018</v>
      </c>
      <c r="C217" s="35">
        <v>1</v>
      </c>
      <c r="D217" s="41"/>
      <c r="E217" s="37"/>
      <c r="F217" s="38" t="e">
        <f t="shared" si="73"/>
        <v>#DIV/0!</v>
      </c>
      <c r="G217" s="31">
        <f t="shared" si="74"/>
        <v>0</v>
      </c>
      <c r="H217" s="39">
        <f t="shared" si="75"/>
        <v>0</v>
      </c>
      <c r="I217" s="30" t="e">
        <f t="shared" si="64"/>
        <v>#DIV/0!</v>
      </c>
      <c r="J217" s="43">
        <f t="shared" si="65"/>
        <v>0</v>
      </c>
      <c r="K217" s="44">
        <f t="shared" si="66"/>
        <v>0</v>
      </c>
      <c r="L217" s="30" t="e">
        <f t="shared" si="67"/>
        <v>#DIV/0!</v>
      </c>
      <c r="M217" s="31">
        <f t="shared" si="68"/>
        <v>0</v>
      </c>
      <c r="N217" s="44">
        <f t="shared" si="69"/>
        <v>0</v>
      </c>
      <c r="O217" s="30" t="e">
        <f t="shared" si="70"/>
        <v>#DIV/0!</v>
      </c>
      <c r="P217" s="31">
        <f t="shared" si="71"/>
        <v>0</v>
      </c>
      <c r="Q217" s="44">
        <f t="shared" si="72"/>
        <v>0</v>
      </c>
    </row>
    <row r="218" spans="1:17" hidden="1" outlineLevel="1">
      <c r="A218" s="33" t="s">
        <v>202</v>
      </c>
      <c r="B218" s="34">
        <v>2018</v>
      </c>
      <c r="C218" s="35">
        <v>1</v>
      </c>
      <c r="D218" s="41"/>
      <c r="E218" s="37"/>
      <c r="F218" s="38" t="e">
        <f t="shared" si="73"/>
        <v>#DIV/0!</v>
      </c>
      <c r="G218" s="31">
        <f t="shared" si="74"/>
        <v>0</v>
      </c>
      <c r="H218" s="39">
        <f t="shared" si="75"/>
        <v>0</v>
      </c>
      <c r="I218" s="30" t="e">
        <f t="shared" si="64"/>
        <v>#DIV/0!</v>
      </c>
      <c r="J218" s="43">
        <f t="shared" si="65"/>
        <v>0</v>
      </c>
      <c r="K218" s="44">
        <f t="shared" si="66"/>
        <v>0</v>
      </c>
      <c r="L218" s="30" t="e">
        <f t="shared" si="67"/>
        <v>#DIV/0!</v>
      </c>
      <c r="M218" s="31">
        <f t="shared" si="68"/>
        <v>0</v>
      </c>
      <c r="N218" s="44">
        <f t="shared" si="69"/>
        <v>0</v>
      </c>
      <c r="O218" s="30" t="e">
        <f t="shared" si="70"/>
        <v>#DIV/0!</v>
      </c>
      <c r="P218" s="31">
        <f t="shared" si="71"/>
        <v>0</v>
      </c>
      <c r="Q218" s="44">
        <f t="shared" si="72"/>
        <v>0</v>
      </c>
    </row>
    <row r="219" spans="1:17" hidden="1" outlineLevel="1">
      <c r="A219" s="33" t="s">
        <v>194</v>
      </c>
      <c r="B219" s="34">
        <v>2018</v>
      </c>
      <c r="C219" s="35">
        <v>1</v>
      </c>
      <c r="D219" s="41"/>
      <c r="E219" s="37"/>
      <c r="F219" s="38" t="e">
        <f t="shared" si="73"/>
        <v>#DIV/0!</v>
      </c>
      <c r="G219" s="31">
        <f t="shared" si="74"/>
        <v>0</v>
      </c>
      <c r="H219" s="39">
        <f t="shared" si="75"/>
        <v>0</v>
      </c>
      <c r="I219" s="30" t="e">
        <f t="shared" si="64"/>
        <v>#DIV/0!</v>
      </c>
      <c r="J219" s="43">
        <f t="shared" si="65"/>
        <v>0</v>
      </c>
      <c r="K219" s="44">
        <f t="shared" si="66"/>
        <v>0</v>
      </c>
      <c r="L219" s="30" t="e">
        <f t="shared" si="67"/>
        <v>#DIV/0!</v>
      </c>
      <c r="M219" s="31">
        <f t="shared" si="68"/>
        <v>0</v>
      </c>
      <c r="N219" s="44">
        <f t="shared" si="69"/>
        <v>0</v>
      </c>
      <c r="O219" s="30" t="e">
        <f t="shared" si="70"/>
        <v>#DIV/0!</v>
      </c>
      <c r="P219" s="31">
        <f t="shared" si="71"/>
        <v>0</v>
      </c>
      <c r="Q219" s="44">
        <f t="shared" si="72"/>
        <v>0</v>
      </c>
    </row>
    <row r="220" spans="1:17" hidden="1" outlineLevel="1">
      <c r="A220" s="33" t="s">
        <v>203</v>
      </c>
      <c r="B220" s="34">
        <v>2018</v>
      </c>
      <c r="C220" s="35">
        <v>1</v>
      </c>
      <c r="D220" s="41"/>
      <c r="E220" s="37"/>
      <c r="F220" s="38" t="e">
        <f t="shared" si="73"/>
        <v>#DIV/0!</v>
      </c>
      <c r="G220" s="31">
        <f t="shared" si="74"/>
        <v>0</v>
      </c>
      <c r="H220" s="39">
        <f t="shared" si="75"/>
        <v>0</v>
      </c>
      <c r="I220" s="30" t="e">
        <f t="shared" si="64"/>
        <v>#DIV/0!</v>
      </c>
      <c r="J220" s="43">
        <f t="shared" si="65"/>
        <v>0</v>
      </c>
      <c r="K220" s="44">
        <f t="shared" si="66"/>
        <v>0</v>
      </c>
      <c r="L220" s="30" t="e">
        <f t="shared" si="67"/>
        <v>#DIV/0!</v>
      </c>
      <c r="M220" s="31">
        <f t="shared" si="68"/>
        <v>0</v>
      </c>
      <c r="N220" s="44">
        <f t="shared" si="69"/>
        <v>0</v>
      </c>
      <c r="O220" s="30" t="e">
        <f t="shared" si="70"/>
        <v>#DIV/0!</v>
      </c>
      <c r="P220" s="31">
        <f t="shared" si="71"/>
        <v>0</v>
      </c>
      <c r="Q220" s="44">
        <f t="shared" si="72"/>
        <v>0</v>
      </c>
    </row>
    <row r="221" spans="1:17" collapsed="1">
      <c r="A221" s="25" t="s">
        <v>204</v>
      </c>
      <c r="B221" s="26">
        <v>2018</v>
      </c>
      <c r="C221" s="27">
        <v>1</v>
      </c>
      <c r="D221" s="28">
        <v>1460106.6691477799</v>
      </c>
      <c r="E221" s="40">
        <v>0</v>
      </c>
      <c r="F221" s="30">
        <f t="shared" si="73"/>
        <v>1</v>
      </c>
      <c r="G221" s="31">
        <f t="shared" si="74"/>
        <v>1460106.6691477799</v>
      </c>
      <c r="H221" s="32">
        <v>0</v>
      </c>
      <c r="I221" s="30">
        <f t="shared" si="64"/>
        <v>0.91486020670492674</v>
      </c>
      <c r="J221" s="43">
        <f t="shared" si="65"/>
        <v>1335793.48914778</v>
      </c>
      <c r="K221" s="44">
        <v>124313.18</v>
      </c>
      <c r="L221" s="30">
        <f t="shared" si="67"/>
        <v>0.81486020670492665</v>
      </c>
      <c r="M221" s="31">
        <f t="shared" si="68"/>
        <v>1189782.8222330019</v>
      </c>
      <c r="N221" s="44">
        <f>(+D221*0.1)+K221</f>
        <v>270323.846914778</v>
      </c>
      <c r="O221" s="30">
        <f t="shared" si="70"/>
        <v>0.66486020670492663</v>
      </c>
      <c r="P221" s="31">
        <f t="shared" si="71"/>
        <v>970766.82186083496</v>
      </c>
      <c r="Q221" s="44">
        <f t="shared" si="72"/>
        <v>489339.84728694498</v>
      </c>
    </row>
    <row r="222" spans="1:17" hidden="1" outlineLevel="1">
      <c r="A222" s="33" t="s">
        <v>204</v>
      </c>
      <c r="B222" s="34">
        <v>2018</v>
      </c>
      <c r="C222" s="35">
        <v>1</v>
      </c>
      <c r="D222" s="41"/>
      <c r="E222" s="37"/>
      <c r="F222" s="38" t="e">
        <f t="shared" si="73"/>
        <v>#DIV/0!</v>
      </c>
      <c r="G222" s="31">
        <f t="shared" si="74"/>
        <v>0</v>
      </c>
      <c r="H222" s="39">
        <f t="shared" si="75"/>
        <v>0</v>
      </c>
      <c r="I222" s="30" t="e">
        <f t="shared" si="64"/>
        <v>#DIV/0!</v>
      </c>
      <c r="J222" s="43">
        <f t="shared" si="65"/>
        <v>0</v>
      </c>
      <c r="K222" s="44">
        <f t="shared" si="66"/>
        <v>0</v>
      </c>
      <c r="L222" s="30" t="e">
        <f t="shared" si="67"/>
        <v>#DIV/0!</v>
      </c>
      <c r="M222" s="31">
        <f t="shared" si="68"/>
        <v>0</v>
      </c>
      <c r="N222" s="44">
        <f t="shared" si="69"/>
        <v>0</v>
      </c>
      <c r="O222" s="30" t="e">
        <f t="shared" si="70"/>
        <v>#DIV/0!</v>
      </c>
      <c r="P222" s="31">
        <f t="shared" si="71"/>
        <v>0</v>
      </c>
      <c r="Q222" s="44">
        <f t="shared" si="72"/>
        <v>0</v>
      </c>
    </row>
    <row r="223" spans="1:17" hidden="1" outlineLevel="1">
      <c r="A223" s="33" t="s">
        <v>205</v>
      </c>
      <c r="B223" s="34">
        <v>2018</v>
      </c>
      <c r="C223" s="35">
        <v>1</v>
      </c>
      <c r="D223" s="41"/>
      <c r="E223" s="37"/>
      <c r="F223" s="38" t="e">
        <f t="shared" si="73"/>
        <v>#DIV/0!</v>
      </c>
      <c r="G223" s="31">
        <f t="shared" si="74"/>
        <v>0</v>
      </c>
      <c r="H223" s="39">
        <f t="shared" si="75"/>
        <v>0</v>
      </c>
      <c r="I223" s="30" t="e">
        <f t="shared" si="64"/>
        <v>#DIV/0!</v>
      </c>
      <c r="J223" s="43">
        <f t="shared" si="65"/>
        <v>0</v>
      </c>
      <c r="K223" s="44">
        <f t="shared" si="66"/>
        <v>0</v>
      </c>
      <c r="L223" s="30" t="e">
        <f t="shared" si="67"/>
        <v>#DIV/0!</v>
      </c>
      <c r="M223" s="31">
        <f t="shared" si="68"/>
        <v>0</v>
      </c>
      <c r="N223" s="44">
        <f t="shared" si="69"/>
        <v>0</v>
      </c>
      <c r="O223" s="30" t="e">
        <f t="shared" si="70"/>
        <v>#DIV/0!</v>
      </c>
      <c r="P223" s="31">
        <f t="shared" si="71"/>
        <v>0</v>
      </c>
      <c r="Q223" s="44">
        <f t="shared" si="72"/>
        <v>0</v>
      </c>
    </row>
    <row r="224" spans="1:17" hidden="1" outlineLevel="1">
      <c r="A224" s="33" t="s">
        <v>206</v>
      </c>
      <c r="B224" s="34">
        <v>2018</v>
      </c>
      <c r="C224" s="35">
        <v>1</v>
      </c>
      <c r="D224" s="41"/>
      <c r="E224" s="37"/>
      <c r="F224" s="38" t="e">
        <f t="shared" si="73"/>
        <v>#DIV/0!</v>
      </c>
      <c r="G224" s="31">
        <f t="shared" si="74"/>
        <v>0</v>
      </c>
      <c r="H224" s="39">
        <f t="shared" si="75"/>
        <v>0</v>
      </c>
      <c r="I224" s="30" t="e">
        <f t="shared" si="64"/>
        <v>#DIV/0!</v>
      </c>
      <c r="J224" s="43">
        <f t="shared" si="65"/>
        <v>0</v>
      </c>
      <c r="K224" s="44">
        <f t="shared" si="66"/>
        <v>0</v>
      </c>
      <c r="L224" s="30" t="e">
        <f t="shared" si="67"/>
        <v>#DIV/0!</v>
      </c>
      <c r="M224" s="31">
        <f t="shared" si="68"/>
        <v>0</v>
      </c>
      <c r="N224" s="44">
        <f t="shared" si="69"/>
        <v>0</v>
      </c>
      <c r="O224" s="30" t="e">
        <f t="shared" si="70"/>
        <v>#DIV/0!</v>
      </c>
      <c r="P224" s="31">
        <f t="shared" si="71"/>
        <v>0</v>
      </c>
      <c r="Q224" s="44">
        <f t="shared" si="72"/>
        <v>0</v>
      </c>
    </row>
    <row r="225" spans="1:17" hidden="1" outlineLevel="1">
      <c r="A225" s="33" t="s">
        <v>207</v>
      </c>
      <c r="B225" s="34">
        <v>2018</v>
      </c>
      <c r="C225" s="35">
        <v>1</v>
      </c>
      <c r="D225" s="41"/>
      <c r="E225" s="37"/>
      <c r="F225" s="38" t="e">
        <f t="shared" si="73"/>
        <v>#DIV/0!</v>
      </c>
      <c r="G225" s="31">
        <f t="shared" si="74"/>
        <v>0</v>
      </c>
      <c r="H225" s="39">
        <f t="shared" si="75"/>
        <v>0</v>
      </c>
      <c r="I225" s="30" t="e">
        <f t="shared" si="64"/>
        <v>#DIV/0!</v>
      </c>
      <c r="J225" s="43">
        <f t="shared" si="65"/>
        <v>0</v>
      </c>
      <c r="K225" s="44">
        <f t="shared" si="66"/>
        <v>0</v>
      </c>
      <c r="L225" s="30" t="e">
        <f t="shared" si="67"/>
        <v>#DIV/0!</v>
      </c>
      <c r="M225" s="31">
        <f t="shared" si="68"/>
        <v>0</v>
      </c>
      <c r="N225" s="44">
        <f t="shared" si="69"/>
        <v>0</v>
      </c>
      <c r="O225" s="30" t="e">
        <f t="shared" si="70"/>
        <v>#DIV/0!</v>
      </c>
      <c r="P225" s="31">
        <f t="shared" si="71"/>
        <v>0</v>
      </c>
      <c r="Q225" s="44">
        <f t="shared" si="72"/>
        <v>0</v>
      </c>
    </row>
    <row r="226" spans="1:17" collapsed="1">
      <c r="A226" s="25" t="s">
        <v>208</v>
      </c>
      <c r="B226" s="26">
        <v>2018</v>
      </c>
      <c r="C226" s="27">
        <v>1</v>
      </c>
      <c r="D226" s="28">
        <v>469162.268298398</v>
      </c>
      <c r="E226" s="40">
        <v>0</v>
      </c>
      <c r="F226" s="30">
        <f t="shared" si="73"/>
        <v>1</v>
      </c>
      <c r="G226" s="31">
        <f t="shared" si="74"/>
        <v>469162.268298398</v>
      </c>
      <c r="H226" s="32">
        <v>0</v>
      </c>
      <c r="I226" s="30">
        <f t="shared" si="64"/>
        <v>0.6101050268525513</v>
      </c>
      <c r="J226" s="43">
        <f t="shared" si="65"/>
        <v>286238.258298398</v>
      </c>
      <c r="K226" s="44">
        <v>182924.01</v>
      </c>
      <c r="L226" s="30">
        <f t="shared" si="67"/>
        <v>0.51010502685255132</v>
      </c>
      <c r="M226" s="31">
        <f t="shared" si="68"/>
        <v>239322.03146855818</v>
      </c>
      <c r="N226" s="44">
        <f>(+D226*0.1)+K226</f>
        <v>229840.23682983982</v>
      </c>
      <c r="O226" s="30">
        <f t="shared" si="70"/>
        <v>0.3601050268525513</v>
      </c>
      <c r="P226" s="31">
        <f t="shared" si="71"/>
        <v>168947.69122379849</v>
      </c>
      <c r="Q226" s="44">
        <f t="shared" si="72"/>
        <v>300214.57707459951</v>
      </c>
    </row>
    <row r="227" spans="1:17" hidden="1" outlineLevel="1">
      <c r="A227" s="33" t="s">
        <v>208</v>
      </c>
      <c r="B227" s="34">
        <v>2018</v>
      </c>
      <c r="C227" s="35">
        <v>1</v>
      </c>
      <c r="D227" s="56"/>
      <c r="E227" s="37"/>
      <c r="F227" s="38" t="e">
        <f t="shared" si="73"/>
        <v>#DIV/0!</v>
      </c>
      <c r="G227" s="31">
        <f t="shared" si="74"/>
        <v>0</v>
      </c>
      <c r="H227" s="39">
        <f t="shared" si="75"/>
        <v>0</v>
      </c>
      <c r="I227" s="38" t="e">
        <f>(G227-K227)/D227</f>
        <v>#DIV/0!</v>
      </c>
      <c r="J227" s="64">
        <f>+G227-K227</f>
        <v>0</v>
      </c>
      <c r="K227" s="65">
        <f>+D227*0.15</f>
        <v>0</v>
      </c>
      <c r="L227" s="38" t="e">
        <f>(J227-N227)/D227</f>
        <v>#DIV/0!</v>
      </c>
      <c r="M227" s="66">
        <f>+J227-N227</f>
        <v>0</v>
      </c>
      <c r="N227" s="67">
        <f>+D227*0.2</f>
        <v>0</v>
      </c>
      <c r="O227" s="38" t="e">
        <f>(M227-Q227)/D227</f>
        <v>#DIV/0!</v>
      </c>
      <c r="P227" s="66">
        <f>+M227-Q227</f>
        <v>0</v>
      </c>
      <c r="Q227" s="67">
        <f>+D227*0.2</f>
        <v>0</v>
      </c>
    </row>
    <row r="228" spans="1:17" hidden="1" outlineLevel="1">
      <c r="A228" s="33" t="s">
        <v>209</v>
      </c>
      <c r="B228" s="34">
        <v>2018</v>
      </c>
      <c r="C228" s="35">
        <v>1</v>
      </c>
      <c r="D228" s="56"/>
      <c r="E228" s="37"/>
      <c r="F228" s="38" t="e">
        <f t="shared" si="73"/>
        <v>#DIV/0!</v>
      </c>
      <c r="G228" s="31">
        <f t="shared" si="74"/>
        <v>0</v>
      </c>
      <c r="H228" s="39">
        <f t="shared" si="75"/>
        <v>0</v>
      </c>
      <c r="I228" s="38" t="e">
        <f>(G228-K228)/D228</f>
        <v>#DIV/0!</v>
      </c>
      <c r="J228" s="64">
        <f>+G228-K228</f>
        <v>0</v>
      </c>
      <c r="K228" s="65">
        <f>+D228*0.15</f>
        <v>0</v>
      </c>
      <c r="L228" s="38" t="e">
        <f>(J228-N228)/D228</f>
        <v>#DIV/0!</v>
      </c>
      <c r="M228" s="66">
        <f>+J228-N228</f>
        <v>0</v>
      </c>
      <c r="N228" s="67">
        <f>+D228*0.2</f>
        <v>0</v>
      </c>
      <c r="O228" s="38" t="e">
        <f>(M228-Q228)/D228</f>
        <v>#DIV/0!</v>
      </c>
      <c r="P228" s="66">
        <f>+M228-Q228</f>
        <v>0</v>
      </c>
      <c r="Q228" s="67">
        <f>+D228*0.2</f>
        <v>0</v>
      </c>
    </row>
    <row r="229" spans="1:17" hidden="1" outlineLevel="1">
      <c r="A229" s="33" t="s">
        <v>210</v>
      </c>
      <c r="B229" s="34">
        <v>2018</v>
      </c>
      <c r="C229" s="35">
        <v>1</v>
      </c>
      <c r="D229" s="56"/>
      <c r="E229" s="37"/>
      <c r="F229" s="38" t="e">
        <f t="shared" si="73"/>
        <v>#DIV/0!</v>
      </c>
      <c r="G229" s="31">
        <f t="shared" si="74"/>
        <v>0</v>
      </c>
      <c r="H229" s="39">
        <f t="shared" si="75"/>
        <v>0</v>
      </c>
      <c r="I229" s="38" t="e">
        <f>(G229-K229)/D229</f>
        <v>#DIV/0!</v>
      </c>
      <c r="J229" s="64">
        <f>+G229-K229</f>
        <v>0</v>
      </c>
      <c r="K229" s="65">
        <f>+D229*0.15</f>
        <v>0</v>
      </c>
      <c r="L229" s="38" t="e">
        <f>(J229-N229)/D229</f>
        <v>#DIV/0!</v>
      </c>
      <c r="M229" s="66">
        <f>+J229-N229</f>
        <v>0</v>
      </c>
      <c r="N229" s="67">
        <f>+D229*0.2</f>
        <v>0</v>
      </c>
      <c r="O229" s="38" t="e">
        <f>(M229-Q229)/D229</f>
        <v>#DIV/0!</v>
      </c>
      <c r="P229" s="66">
        <f>+M229-Q229</f>
        <v>0</v>
      </c>
      <c r="Q229" s="67">
        <f>+D229*0.2</f>
        <v>0</v>
      </c>
    </row>
    <row r="230" spans="1:17" collapsed="1">
      <c r="A230" s="25" t="s">
        <v>159</v>
      </c>
      <c r="B230" s="26">
        <v>2018</v>
      </c>
      <c r="C230" s="27">
        <v>1</v>
      </c>
      <c r="D230" s="28">
        <v>9659935.5848315395</v>
      </c>
      <c r="E230" s="40">
        <v>0</v>
      </c>
      <c r="F230" s="30">
        <f t="shared" si="73"/>
        <v>0.67011705492075779</v>
      </c>
      <c r="G230" s="31">
        <f t="shared" si="74"/>
        <v>6473287.5848315395</v>
      </c>
      <c r="H230" s="32">
        <v>3186648</v>
      </c>
      <c r="I230" s="68">
        <v>0</v>
      </c>
      <c r="J230" s="43">
        <f>K230-D230</f>
        <v>0</v>
      </c>
      <c r="K230" s="44">
        <f>H230+G230</f>
        <v>9659935.5848315395</v>
      </c>
      <c r="L230" s="30">
        <f>(J230-N230)/D230</f>
        <v>0</v>
      </c>
      <c r="M230" s="31">
        <f>+J230-N230</f>
        <v>0</v>
      </c>
      <c r="N230" s="44">
        <v>0</v>
      </c>
      <c r="O230" s="30">
        <f>(M230-Q230)/D230</f>
        <v>0</v>
      </c>
      <c r="P230" s="31">
        <f>+M230-Q230</f>
        <v>0</v>
      </c>
      <c r="Q230" s="44">
        <v>0</v>
      </c>
    </row>
    <row r="231" spans="1:17" hidden="1" outlineLevel="1">
      <c r="A231" s="57" t="s">
        <v>211</v>
      </c>
      <c r="B231" s="58"/>
      <c r="C231" s="59"/>
      <c r="D231" s="59"/>
      <c r="E231" s="60"/>
      <c r="F231" s="61" t="e">
        <f t="shared" si="73"/>
        <v>#DIV/0!</v>
      </c>
      <c r="G231" s="62">
        <f t="shared" si="74"/>
        <v>0</v>
      </c>
      <c r="H231" s="63">
        <f t="shared" si="75"/>
        <v>0</v>
      </c>
      <c r="I231" s="69"/>
      <c r="J231" s="69"/>
      <c r="K231" s="69"/>
      <c r="L231" s="69"/>
      <c r="M231" s="69"/>
      <c r="N231" s="69"/>
    </row>
    <row r="232" spans="1:17" hidden="1" outlineLevel="1">
      <c r="A232" s="57" t="s">
        <v>212</v>
      </c>
      <c r="B232" s="58"/>
      <c r="C232" s="59"/>
      <c r="D232" s="59"/>
      <c r="E232" s="60"/>
      <c r="F232" s="61" t="e">
        <f t="shared" si="73"/>
        <v>#DIV/0!</v>
      </c>
      <c r="G232" s="62">
        <f t="shared" si="74"/>
        <v>0</v>
      </c>
      <c r="H232" s="63">
        <f t="shared" si="75"/>
        <v>0</v>
      </c>
      <c r="I232" s="69"/>
      <c r="J232" s="69"/>
      <c r="K232" s="69"/>
      <c r="L232" s="69"/>
      <c r="M232" s="69"/>
      <c r="N232" s="69"/>
    </row>
    <row r="233" spans="1:17" hidden="1" outlineLevel="1">
      <c r="A233" s="57" t="s">
        <v>213</v>
      </c>
      <c r="B233" s="58"/>
      <c r="C233" s="59"/>
      <c r="D233" s="59"/>
      <c r="E233" s="60"/>
      <c r="F233" s="61" t="e">
        <f t="shared" si="73"/>
        <v>#DIV/0!</v>
      </c>
      <c r="G233" s="62">
        <f t="shared" si="74"/>
        <v>0</v>
      </c>
      <c r="H233" s="63">
        <f t="shared" si="75"/>
        <v>0</v>
      </c>
      <c r="I233" s="69"/>
      <c r="J233" s="69"/>
      <c r="K233" s="69"/>
      <c r="L233" s="69"/>
      <c r="M233" s="69"/>
      <c r="N233" s="69"/>
    </row>
    <row r="234" spans="1:17" hidden="1" outlineLevel="1">
      <c r="A234" s="57" t="s">
        <v>214</v>
      </c>
      <c r="B234" s="58"/>
      <c r="C234" s="59"/>
      <c r="D234" s="59"/>
      <c r="E234" s="60"/>
      <c r="F234" s="61" t="e">
        <f t="shared" si="73"/>
        <v>#DIV/0!</v>
      </c>
      <c r="G234" s="62">
        <f t="shared" si="74"/>
        <v>0</v>
      </c>
      <c r="H234" s="63">
        <f t="shared" si="75"/>
        <v>0</v>
      </c>
      <c r="I234" s="69"/>
      <c r="J234" s="69"/>
      <c r="K234" s="69"/>
      <c r="L234" s="69"/>
      <c r="M234" s="69"/>
      <c r="N234" s="69"/>
    </row>
    <row r="235" spans="1:17" collapsed="1"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>
      <c r="A236" s="5" t="s">
        <v>224</v>
      </c>
    </row>
  </sheetData>
  <mergeCells count="13">
    <mergeCell ref="B7:N7"/>
    <mergeCell ref="B8:N8"/>
    <mergeCell ref="B10:Q10"/>
    <mergeCell ref="B11:E11"/>
    <mergeCell ref="F11:H11"/>
    <mergeCell ref="I11:K11"/>
    <mergeCell ref="L11:N11"/>
    <mergeCell ref="O11:Q11"/>
    <mergeCell ref="A1:N1"/>
    <mergeCell ref="A2:N2"/>
    <mergeCell ref="B4:N4"/>
    <mergeCell ref="B5:N5"/>
    <mergeCell ref="B6:N6"/>
  </mergeCells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6:E224"/>
  <sheetViews>
    <sheetView workbookViewId="0">
      <selection activeCell="G104" sqref="G104:G116"/>
    </sheetView>
  </sheetViews>
  <sheetFormatPr baseColWidth="10" defaultRowHeight="15"/>
  <cols>
    <col min="3" max="4" width="0" hidden="1" customWidth="1"/>
    <col min="5" max="5" width="15.140625" bestFit="1" customWidth="1"/>
  </cols>
  <sheetData>
    <row r="6" spans="2:5">
      <c r="B6" s="14"/>
      <c r="C6" s="15" t="s">
        <v>8</v>
      </c>
      <c r="D6" s="16" t="s">
        <v>1</v>
      </c>
      <c r="E6" s="16" t="s">
        <v>9</v>
      </c>
    </row>
    <row r="7" spans="2:5">
      <c r="B7" s="79" t="s">
        <v>11</v>
      </c>
      <c r="C7" s="82">
        <v>2018</v>
      </c>
      <c r="D7" s="80">
        <v>1</v>
      </c>
      <c r="E7" s="84">
        <f>+SUM(E8:E224)</f>
        <v>125674721.98556459</v>
      </c>
    </row>
    <row r="8" spans="2:5">
      <c r="B8" s="25" t="s">
        <v>12</v>
      </c>
      <c r="C8" s="83">
        <v>2018</v>
      </c>
      <c r="D8" s="81">
        <v>1</v>
      </c>
      <c r="E8" s="85">
        <v>4064232.8768059099</v>
      </c>
    </row>
    <row r="9" spans="2:5" hidden="1">
      <c r="B9" s="55" t="s">
        <v>13</v>
      </c>
      <c r="C9" s="34">
        <v>2018</v>
      </c>
      <c r="D9" s="35">
        <v>1</v>
      </c>
      <c r="E9" s="36"/>
    </row>
    <row r="10" spans="2:5" hidden="1">
      <c r="B10" s="55" t="s">
        <v>14</v>
      </c>
      <c r="C10" s="34">
        <v>2018</v>
      </c>
      <c r="D10" s="35">
        <v>1</v>
      </c>
      <c r="E10" s="36"/>
    </row>
    <row r="11" spans="2:5" hidden="1">
      <c r="B11" s="55" t="s">
        <v>15</v>
      </c>
      <c r="C11" s="34">
        <v>2018</v>
      </c>
      <c r="D11" s="35">
        <v>1</v>
      </c>
      <c r="E11" s="36"/>
    </row>
    <row r="12" spans="2:5" hidden="1">
      <c r="B12" s="55" t="s">
        <v>16</v>
      </c>
      <c r="C12" s="34">
        <v>2018</v>
      </c>
      <c r="D12" s="35">
        <v>1</v>
      </c>
      <c r="E12" s="36"/>
    </row>
    <row r="13" spans="2:5" hidden="1">
      <c r="B13" s="55" t="s">
        <v>17</v>
      </c>
      <c r="C13" s="34">
        <v>2018</v>
      </c>
      <c r="D13" s="35">
        <v>1</v>
      </c>
      <c r="E13" s="36"/>
    </row>
    <row r="14" spans="2:5" hidden="1">
      <c r="B14" s="55" t="s">
        <v>18</v>
      </c>
      <c r="C14" s="34">
        <v>2018</v>
      </c>
      <c r="D14" s="35">
        <v>1</v>
      </c>
      <c r="E14" s="36"/>
    </row>
    <row r="15" spans="2:5" hidden="1">
      <c r="B15" s="55" t="s">
        <v>19</v>
      </c>
      <c r="C15" s="34">
        <v>2018</v>
      </c>
      <c r="D15" s="35">
        <v>1</v>
      </c>
      <c r="E15" s="36"/>
    </row>
    <row r="16" spans="2:5">
      <c r="B16" s="25" t="s">
        <v>20</v>
      </c>
      <c r="C16" s="83">
        <v>2018</v>
      </c>
      <c r="D16" s="81">
        <v>1</v>
      </c>
      <c r="E16" s="85">
        <v>3610993.9070425099</v>
      </c>
    </row>
    <row r="17" spans="2:5" hidden="1">
      <c r="B17" s="55" t="s">
        <v>21</v>
      </c>
      <c r="C17" s="34">
        <v>2018</v>
      </c>
      <c r="D17" s="35">
        <v>1</v>
      </c>
      <c r="E17" s="41"/>
    </row>
    <row r="18" spans="2:5" hidden="1">
      <c r="B18" s="55" t="s">
        <v>22</v>
      </c>
      <c r="C18" s="34">
        <v>2018</v>
      </c>
      <c r="D18" s="35">
        <v>1</v>
      </c>
      <c r="E18" s="41"/>
    </row>
    <row r="19" spans="2:5" hidden="1">
      <c r="B19" s="55" t="s">
        <v>23</v>
      </c>
      <c r="C19" s="34">
        <v>2018</v>
      </c>
      <c r="D19" s="35">
        <v>1</v>
      </c>
      <c r="E19" s="41"/>
    </row>
    <row r="20" spans="2:5" hidden="1">
      <c r="B20" s="55" t="s">
        <v>24</v>
      </c>
      <c r="C20" s="34">
        <v>2018</v>
      </c>
      <c r="D20" s="35">
        <v>1</v>
      </c>
      <c r="E20" s="41"/>
    </row>
    <row r="21" spans="2:5" hidden="1">
      <c r="B21" s="55" t="s">
        <v>25</v>
      </c>
      <c r="C21" s="34">
        <v>2018</v>
      </c>
      <c r="D21" s="35">
        <v>1</v>
      </c>
      <c r="E21" s="41"/>
    </row>
    <row r="22" spans="2:5" hidden="1">
      <c r="B22" s="55" t="s">
        <v>26</v>
      </c>
      <c r="C22" s="34">
        <v>2018</v>
      </c>
      <c r="D22" s="35">
        <v>1</v>
      </c>
      <c r="E22" s="41"/>
    </row>
    <row r="23" spans="2:5" hidden="1">
      <c r="B23" s="55" t="s">
        <v>27</v>
      </c>
      <c r="C23" s="34">
        <v>2018</v>
      </c>
      <c r="D23" s="35">
        <v>1</v>
      </c>
      <c r="E23" s="41"/>
    </row>
    <row r="24" spans="2:5" hidden="1">
      <c r="B24" s="55" t="s">
        <v>28</v>
      </c>
      <c r="C24" s="34">
        <v>2018</v>
      </c>
      <c r="D24" s="35">
        <v>1</v>
      </c>
      <c r="E24" s="41"/>
    </row>
    <row r="25" spans="2:5" hidden="1">
      <c r="B25" s="55" t="s">
        <v>29</v>
      </c>
      <c r="C25" s="34">
        <v>2018</v>
      </c>
      <c r="D25" s="35">
        <v>1</v>
      </c>
      <c r="E25" s="41"/>
    </row>
    <row r="26" spans="2:5" hidden="1">
      <c r="B26" s="55" t="s">
        <v>30</v>
      </c>
      <c r="C26" s="34">
        <v>2018</v>
      </c>
      <c r="D26" s="35">
        <v>1</v>
      </c>
      <c r="E26" s="41"/>
    </row>
    <row r="27" spans="2:5" hidden="1">
      <c r="B27" s="55" t="s">
        <v>31</v>
      </c>
      <c r="C27" s="34">
        <v>2018</v>
      </c>
      <c r="D27" s="35">
        <v>1</v>
      </c>
      <c r="E27" s="41"/>
    </row>
    <row r="28" spans="2:5" hidden="1">
      <c r="B28" s="55" t="s">
        <v>32</v>
      </c>
      <c r="C28" s="34">
        <v>2018</v>
      </c>
      <c r="D28" s="35">
        <v>1</v>
      </c>
      <c r="E28" s="41"/>
    </row>
    <row r="29" spans="2:5" hidden="1">
      <c r="B29" s="55" t="s">
        <v>33</v>
      </c>
      <c r="C29" s="34">
        <v>2018</v>
      </c>
      <c r="D29" s="35">
        <v>1</v>
      </c>
      <c r="E29" s="41"/>
    </row>
    <row r="30" spans="2:5" hidden="1">
      <c r="B30" s="55" t="s">
        <v>34</v>
      </c>
      <c r="C30" s="34">
        <v>2018</v>
      </c>
      <c r="D30" s="35">
        <v>1</v>
      </c>
      <c r="E30" s="41"/>
    </row>
    <row r="31" spans="2:5" hidden="1">
      <c r="B31" s="55" t="s">
        <v>35</v>
      </c>
      <c r="C31" s="34">
        <v>2018</v>
      </c>
      <c r="D31" s="35">
        <v>1</v>
      </c>
      <c r="E31" s="41"/>
    </row>
    <row r="32" spans="2:5" hidden="1">
      <c r="B32" s="55" t="s">
        <v>36</v>
      </c>
      <c r="C32" s="34">
        <v>2018</v>
      </c>
      <c r="D32" s="35">
        <v>1</v>
      </c>
      <c r="E32" s="41"/>
    </row>
    <row r="33" spans="2:5" hidden="1">
      <c r="B33" s="55" t="s">
        <v>37</v>
      </c>
      <c r="C33" s="34">
        <v>2018</v>
      </c>
      <c r="D33" s="35">
        <v>1</v>
      </c>
      <c r="E33" s="41"/>
    </row>
    <row r="34" spans="2:5" hidden="1">
      <c r="B34" s="55" t="s">
        <v>38</v>
      </c>
      <c r="C34" s="34">
        <v>2018</v>
      </c>
      <c r="D34" s="35">
        <v>1</v>
      </c>
      <c r="E34" s="41"/>
    </row>
    <row r="35" spans="2:5" hidden="1">
      <c r="B35" s="55" t="s">
        <v>39</v>
      </c>
      <c r="C35" s="34">
        <v>2018</v>
      </c>
      <c r="D35" s="35">
        <v>1</v>
      </c>
      <c r="E35" s="41"/>
    </row>
    <row r="36" spans="2:5" hidden="1">
      <c r="B36" s="55" t="s">
        <v>40</v>
      </c>
      <c r="C36" s="34">
        <v>2018</v>
      </c>
      <c r="D36" s="35">
        <v>1</v>
      </c>
      <c r="E36" s="41"/>
    </row>
    <row r="37" spans="2:5">
      <c r="B37" s="25" t="s">
        <v>41</v>
      </c>
      <c r="C37" s="83">
        <v>2018</v>
      </c>
      <c r="D37" s="81">
        <v>1</v>
      </c>
      <c r="E37" s="85">
        <v>2056003.9870674401</v>
      </c>
    </row>
    <row r="38" spans="2:5" hidden="1">
      <c r="B38" s="55" t="s">
        <v>42</v>
      </c>
      <c r="C38" s="34">
        <v>2018</v>
      </c>
      <c r="D38" s="35">
        <v>1</v>
      </c>
      <c r="E38" s="41"/>
    </row>
    <row r="39" spans="2:5" hidden="1">
      <c r="B39" s="55" t="s">
        <v>43</v>
      </c>
      <c r="C39" s="34">
        <v>2018</v>
      </c>
      <c r="D39" s="35">
        <v>1</v>
      </c>
      <c r="E39" s="41"/>
    </row>
    <row r="40" spans="2:5" hidden="1">
      <c r="B40" s="55" t="s">
        <v>44</v>
      </c>
      <c r="C40" s="34">
        <v>2018</v>
      </c>
      <c r="D40" s="35">
        <v>1</v>
      </c>
      <c r="E40" s="41"/>
    </row>
    <row r="41" spans="2:5" hidden="1">
      <c r="B41" s="55" t="s">
        <v>45</v>
      </c>
      <c r="C41" s="34">
        <v>2018</v>
      </c>
      <c r="D41" s="35">
        <v>1</v>
      </c>
      <c r="E41" s="41"/>
    </row>
    <row r="42" spans="2:5" hidden="1">
      <c r="B42" s="55" t="s">
        <v>46</v>
      </c>
      <c r="C42" s="34">
        <v>2018</v>
      </c>
      <c r="D42" s="35">
        <v>1</v>
      </c>
      <c r="E42" s="41"/>
    </row>
    <row r="43" spans="2:5" hidden="1">
      <c r="B43" s="55" t="s">
        <v>47</v>
      </c>
      <c r="C43" s="34">
        <v>2018</v>
      </c>
      <c r="D43" s="35">
        <v>1</v>
      </c>
      <c r="E43" s="41"/>
    </row>
    <row r="44" spans="2:5" hidden="1">
      <c r="B44" s="55" t="s">
        <v>48</v>
      </c>
      <c r="C44" s="34">
        <v>2018</v>
      </c>
      <c r="D44" s="35">
        <v>1</v>
      </c>
      <c r="E44" s="41"/>
    </row>
    <row r="45" spans="2:5">
      <c r="B45" s="25" t="s">
        <v>49</v>
      </c>
      <c r="C45" s="83">
        <v>2018</v>
      </c>
      <c r="D45" s="81">
        <v>1</v>
      </c>
      <c r="E45" s="85">
        <v>6309886.1882586796</v>
      </c>
    </row>
    <row r="46" spans="2:5" hidden="1">
      <c r="B46" s="55" t="s">
        <v>49</v>
      </c>
      <c r="C46" s="34">
        <v>2018</v>
      </c>
      <c r="D46" s="35">
        <v>1</v>
      </c>
      <c r="E46" s="41"/>
    </row>
    <row r="47" spans="2:5" hidden="1">
      <c r="B47" s="55" t="s">
        <v>50</v>
      </c>
      <c r="C47" s="34">
        <v>2018</v>
      </c>
      <c r="D47" s="35">
        <v>1</v>
      </c>
      <c r="E47" s="41"/>
    </row>
    <row r="48" spans="2:5" hidden="1">
      <c r="B48" s="55" t="s">
        <v>51</v>
      </c>
      <c r="C48" s="34">
        <v>2018</v>
      </c>
      <c r="D48" s="35">
        <v>1</v>
      </c>
      <c r="E48" s="41"/>
    </row>
    <row r="49" spans="2:5" hidden="1">
      <c r="B49" s="55" t="s">
        <v>52</v>
      </c>
      <c r="C49" s="34">
        <v>2018</v>
      </c>
      <c r="D49" s="35">
        <v>1</v>
      </c>
      <c r="E49" s="41"/>
    </row>
    <row r="50" spans="2:5" hidden="1">
      <c r="B50" s="55" t="s">
        <v>53</v>
      </c>
      <c r="C50" s="34">
        <v>2018</v>
      </c>
      <c r="D50" s="35">
        <v>1</v>
      </c>
      <c r="E50" s="41"/>
    </row>
    <row r="51" spans="2:5" hidden="1">
      <c r="B51" s="55" t="s">
        <v>54</v>
      </c>
      <c r="C51" s="34">
        <v>2018</v>
      </c>
      <c r="D51" s="35">
        <v>1</v>
      </c>
      <c r="E51" s="41"/>
    </row>
    <row r="52" spans="2:5" hidden="1">
      <c r="B52" s="55" t="s">
        <v>54</v>
      </c>
      <c r="C52" s="34">
        <v>2018</v>
      </c>
      <c r="D52" s="35">
        <v>1</v>
      </c>
      <c r="E52" s="41"/>
    </row>
    <row r="53" spans="2:5" hidden="1">
      <c r="B53" s="55" t="s">
        <v>55</v>
      </c>
      <c r="C53" s="34">
        <v>2018</v>
      </c>
      <c r="D53" s="35">
        <v>1</v>
      </c>
      <c r="E53" s="41"/>
    </row>
    <row r="54" spans="2:5" hidden="1">
      <c r="B54" s="55" t="s">
        <v>56</v>
      </c>
      <c r="C54" s="34">
        <v>2018</v>
      </c>
      <c r="D54" s="35">
        <v>1</v>
      </c>
      <c r="E54" s="41"/>
    </row>
    <row r="55" spans="2:5">
      <c r="B55" s="25" t="s">
        <v>57</v>
      </c>
      <c r="C55" s="83">
        <v>2018</v>
      </c>
      <c r="D55" s="81">
        <v>1</v>
      </c>
      <c r="E55" s="85">
        <v>4402903.2477632696</v>
      </c>
    </row>
    <row r="56" spans="2:5" hidden="1">
      <c r="B56" s="55" t="s">
        <v>58</v>
      </c>
      <c r="C56" s="34">
        <v>2018</v>
      </c>
      <c r="D56" s="35">
        <v>1</v>
      </c>
      <c r="E56" s="41"/>
    </row>
    <row r="57" spans="2:5" hidden="1">
      <c r="B57" s="55" t="s">
        <v>59</v>
      </c>
      <c r="C57" s="34">
        <v>2018</v>
      </c>
      <c r="D57" s="35">
        <v>1</v>
      </c>
      <c r="E57" s="41"/>
    </row>
    <row r="58" spans="2:5" hidden="1">
      <c r="B58" s="55" t="s">
        <v>60</v>
      </c>
      <c r="C58" s="34">
        <v>2018</v>
      </c>
      <c r="D58" s="35">
        <v>1</v>
      </c>
      <c r="E58" s="41"/>
    </row>
    <row r="59" spans="2:5" hidden="1">
      <c r="B59" s="55" t="s">
        <v>61</v>
      </c>
      <c r="C59" s="34">
        <v>2018</v>
      </c>
      <c r="D59" s="35">
        <v>1</v>
      </c>
      <c r="E59" s="41"/>
    </row>
    <row r="60" spans="2:5" hidden="1">
      <c r="B60" s="55" t="s">
        <v>62</v>
      </c>
      <c r="C60" s="34">
        <v>2018</v>
      </c>
      <c r="D60" s="35">
        <v>1</v>
      </c>
      <c r="E60" s="41"/>
    </row>
    <row r="61" spans="2:5" hidden="1">
      <c r="B61" s="55" t="s">
        <v>63</v>
      </c>
      <c r="C61" s="34">
        <v>2018</v>
      </c>
      <c r="D61" s="35">
        <v>1</v>
      </c>
      <c r="E61" s="41"/>
    </row>
    <row r="62" spans="2:5" hidden="1">
      <c r="B62" s="55" t="s">
        <v>64</v>
      </c>
      <c r="C62" s="34">
        <v>2018</v>
      </c>
      <c r="D62" s="35">
        <v>1</v>
      </c>
      <c r="E62" s="41"/>
    </row>
    <row r="63" spans="2:5" hidden="1">
      <c r="B63" s="55" t="s">
        <v>65</v>
      </c>
      <c r="C63" s="34">
        <v>2018</v>
      </c>
      <c r="D63" s="35">
        <v>1</v>
      </c>
      <c r="E63" s="41"/>
    </row>
    <row r="64" spans="2:5" hidden="1">
      <c r="B64" s="55" t="s">
        <v>66</v>
      </c>
      <c r="C64" s="34">
        <v>2018</v>
      </c>
      <c r="D64" s="35">
        <v>1</v>
      </c>
      <c r="E64" s="41"/>
    </row>
    <row r="65" spans="2:5" hidden="1">
      <c r="B65" s="55" t="s">
        <v>67</v>
      </c>
      <c r="C65" s="34">
        <v>2018</v>
      </c>
      <c r="D65" s="35">
        <v>1</v>
      </c>
      <c r="E65" s="41"/>
    </row>
    <row r="66" spans="2:5" hidden="1">
      <c r="B66" s="55" t="s">
        <v>68</v>
      </c>
      <c r="C66" s="34">
        <v>2018</v>
      </c>
      <c r="D66" s="35">
        <v>1</v>
      </c>
      <c r="E66" s="41"/>
    </row>
    <row r="67" spans="2:5">
      <c r="B67" s="25" t="s">
        <v>69</v>
      </c>
      <c r="C67" s="83">
        <v>2018</v>
      </c>
      <c r="D67" s="81">
        <v>1</v>
      </c>
      <c r="E67" s="85">
        <v>3514445.0766192302</v>
      </c>
    </row>
    <row r="68" spans="2:5" hidden="1">
      <c r="B68" s="55" t="s">
        <v>69</v>
      </c>
      <c r="C68" s="34">
        <v>2018</v>
      </c>
      <c r="D68" s="35">
        <v>1</v>
      </c>
      <c r="E68" s="41"/>
    </row>
    <row r="69" spans="2:5" hidden="1">
      <c r="B69" s="55" t="s">
        <v>70</v>
      </c>
      <c r="C69" s="34">
        <v>2018</v>
      </c>
      <c r="D69" s="35">
        <v>1</v>
      </c>
      <c r="E69" s="41"/>
    </row>
    <row r="70" spans="2:5" hidden="1">
      <c r="B70" s="55" t="s">
        <v>71</v>
      </c>
      <c r="C70" s="34">
        <v>2018</v>
      </c>
      <c r="D70" s="35">
        <v>1</v>
      </c>
      <c r="E70" s="41"/>
    </row>
    <row r="71" spans="2:5" hidden="1">
      <c r="B71" s="55" t="s">
        <v>72</v>
      </c>
      <c r="C71" s="34">
        <v>2018</v>
      </c>
      <c r="D71" s="35">
        <v>1</v>
      </c>
      <c r="E71" s="41"/>
    </row>
    <row r="72" spans="2:5" hidden="1">
      <c r="B72" s="55" t="s">
        <v>73</v>
      </c>
      <c r="C72" s="34">
        <v>2018</v>
      </c>
      <c r="D72" s="35">
        <v>1</v>
      </c>
      <c r="E72" s="41"/>
    </row>
    <row r="73" spans="2:5" hidden="1">
      <c r="B73" s="55" t="s">
        <v>74</v>
      </c>
      <c r="C73" s="34">
        <v>2018</v>
      </c>
      <c r="D73" s="35">
        <v>1</v>
      </c>
      <c r="E73" s="41"/>
    </row>
    <row r="74" spans="2:5" hidden="1">
      <c r="B74" s="55" t="s">
        <v>75</v>
      </c>
      <c r="C74" s="34">
        <v>2018</v>
      </c>
      <c r="D74" s="35">
        <v>1</v>
      </c>
      <c r="E74" s="41"/>
    </row>
    <row r="75" spans="2:5" hidden="1">
      <c r="B75" s="55" t="s">
        <v>76</v>
      </c>
      <c r="C75" s="34">
        <v>2018</v>
      </c>
      <c r="D75" s="35">
        <v>1</v>
      </c>
      <c r="E75" s="41"/>
    </row>
    <row r="76" spans="2:5" hidden="1">
      <c r="B76" s="55" t="s">
        <v>77</v>
      </c>
      <c r="C76" s="34">
        <v>2018</v>
      </c>
      <c r="D76" s="35">
        <v>1</v>
      </c>
      <c r="E76" s="41"/>
    </row>
    <row r="77" spans="2:5" hidden="1">
      <c r="B77" s="55" t="s">
        <v>78</v>
      </c>
      <c r="C77" s="34">
        <v>2018</v>
      </c>
      <c r="D77" s="35">
        <v>1</v>
      </c>
      <c r="E77" s="41"/>
    </row>
    <row r="78" spans="2:5" hidden="1">
      <c r="B78" s="55" t="s">
        <v>79</v>
      </c>
      <c r="C78" s="34">
        <v>2018</v>
      </c>
      <c r="D78" s="35">
        <v>1</v>
      </c>
      <c r="E78" s="41"/>
    </row>
    <row r="79" spans="2:5" hidden="1">
      <c r="B79" s="55" t="s">
        <v>80</v>
      </c>
      <c r="C79" s="34">
        <v>2018</v>
      </c>
      <c r="D79" s="35">
        <v>1</v>
      </c>
      <c r="E79" s="41"/>
    </row>
    <row r="80" spans="2:5" hidden="1">
      <c r="B80" s="55" t="s">
        <v>81</v>
      </c>
      <c r="C80" s="34">
        <v>2018</v>
      </c>
      <c r="D80" s="35">
        <v>1</v>
      </c>
      <c r="E80" s="41"/>
    </row>
    <row r="81" spans="2:5">
      <c r="B81" s="53" t="s">
        <v>82</v>
      </c>
      <c r="C81" s="83">
        <v>2018</v>
      </c>
      <c r="D81" s="81">
        <v>1</v>
      </c>
      <c r="E81" s="85">
        <v>2529.3234724416302</v>
      </c>
    </row>
    <row r="82" spans="2:5">
      <c r="B82" s="25" t="s">
        <v>83</v>
      </c>
      <c r="C82" s="83">
        <v>2018</v>
      </c>
      <c r="D82" s="81">
        <v>1</v>
      </c>
      <c r="E82" s="85">
        <v>7581463.8467155201</v>
      </c>
    </row>
    <row r="83" spans="2:5" hidden="1">
      <c r="B83" s="55" t="s">
        <v>83</v>
      </c>
      <c r="C83" s="34">
        <v>2018</v>
      </c>
      <c r="D83" s="35">
        <v>1</v>
      </c>
      <c r="E83" s="41"/>
    </row>
    <row r="84" spans="2:5" hidden="1">
      <c r="B84" s="55" t="s">
        <v>84</v>
      </c>
      <c r="C84" s="34">
        <v>2018</v>
      </c>
      <c r="D84" s="35">
        <v>1</v>
      </c>
      <c r="E84" s="41"/>
    </row>
    <row r="85" spans="2:5" hidden="1">
      <c r="B85" s="55" t="s">
        <v>85</v>
      </c>
      <c r="C85" s="34">
        <v>2018</v>
      </c>
      <c r="D85" s="35">
        <v>1</v>
      </c>
      <c r="E85" s="41"/>
    </row>
    <row r="86" spans="2:5" hidden="1">
      <c r="B86" s="55" t="s">
        <v>86</v>
      </c>
      <c r="C86" s="34">
        <v>2018</v>
      </c>
      <c r="D86" s="35">
        <v>1</v>
      </c>
      <c r="E86" s="41"/>
    </row>
    <row r="87" spans="2:5" hidden="1">
      <c r="B87" s="55" t="s">
        <v>87</v>
      </c>
      <c r="C87" s="34">
        <v>2018</v>
      </c>
      <c r="D87" s="35">
        <v>1</v>
      </c>
      <c r="E87" s="41"/>
    </row>
    <row r="88" spans="2:5" hidden="1">
      <c r="B88" s="55" t="s">
        <v>88</v>
      </c>
      <c r="C88" s="34">
        <v>2018</v>
      </c>
      <c r="D88" s="35">
        <v>1</v>
      </c>
      <c r="E88" s="41"/>
    </row>
    <row r="89" spans="2:5" hidden="1">
      <c r="B89" s="55" t="s">
        <v>89</v>
      </c>
      <c r="C89" s="34">
        <v>2018</v>
      </c>
      <c r="D89" s="35">
        <v>1</v>
      </c>
      <c r="E89" s="41"/>
    </row>
    <row r="90" spans="2:5" hidden="1">
      <c r="B90" s="55" t="s">
        <v>90</v>
      </c>
      <c r="C90" s="34">
        <v>2018</v>
      </c>
      <c r="D90" s="35">
        <v>1</v>
      </c>
      <c r="E90" s="41"/>
    </row>
    <row r="91" spans="2:5" hidden="1">
      <c r="B91" s="55" t="s">
        <v>91</v>
      </c>
      <c r="C91" s="34">
        <v>2018</v>
      </c>
      <c r="D91" s="35">
        <v>1</v>
      </c>
      <c r="E91" s="41"/>
    </row>
    <row r="92" spans="2:5" hidden="1">
      <c r="B92" s="55" t="s">
        <v>92</v>
      </c>
      <c r="C92" s="34">
        <v>2018</v>
      </c>
      <c r="D92" s="35">
        <v>1</v>
      </c>
      <c r="E92" s="41"/>
    </row>
    <row r="93" spans="2:5" hidden="1">
      <c r="B93" s="55" t="s">
        <v>93</v>
      </c>
      <c r="C93" s="34">
        <v>2018</v>
      </c>
      <c r="D93" s="35">
        <v>1</v>
      </c>
      <c r="E93" s="41"/>
    </row>
    <row r="94" spans="2:5" hidden="1">
      <c r="B94" s="55" t="s">
        <v>94</v>
      </c>
      <c r="C94" s="34">
        <v>2018</v>
      </c>
      <c r="D94" s="35">
        <v>1</v>
      </c>
      <c r="E94" s="41"/>
    </row>
    <row r="95" spans="2:5" hidden="1">
      <c r="B95" s="55" t="s">
        <v>95</v>
      </c>
      <c r="C95" s="34">
        <v>2018</v>
      </c>
      <c r="D95" s="35">
        <v>1</v>
      </c>
      <c r="E95" s="41"/>
    </row>
    <row r="96" spans="2:5">
      <c r="B96" s="25" t="s">
        <v>96</v>
      </c>
      <c r="C96" s="83">
        <v>2018</v>
      </c>
      <c r="D96" s="81">
        <v>1</v>
      </c>
      <c r="E96" s="85">
        <v>2094645.5130302799</v>
      </c>
    </row>
    <row r="97" spans="2:5" hidden="1">
      <c r="B97" s="55" t="s">
        <v>96</v>
      </c>
      <c r="C97" s="34">
        <v>2018</v>
      </c>
      <c r="D97" s="35">
        <v>1</v>
      </c>
      <c r="E97" s="41"/>
    </row>
    <row r="98" spans="2:5" hidden="1">
      <c r="B98" s="55" t="s">
        <v>97</v>
      </c>
      <c r="C98" s="34">
        <v>2018</v>
      </c>
      <c r="D98" s="35">
        <v>1</v>
      </c>
      <c r="E98" s="41"/>
    </row>
    <row r="99" spans="2:5" hidden="1">
      <c r="B99" s="55" t="s">
        <v>98</v>
      </c>
      <c r="C99" s="34">
        <v>2018</v>
      </c>
      <c r="D99" s="35">
        <v>1</v>
      </c>
      <c r="E99" s="41"/>
    </row>
    <row r="100" spans="2:5" hidden="1">
      <c r="B100" s="55" t="s">
        <v>99</v>
      </c>
      <c r="C100" s="34">
        <v>2018</v>
      </c>
      <c r="D100" s="35">
        <v>1</v>
      </c>
      <c r="E100" s="41"/>
    </row>
    <row r="101" spans="2:5" hidden="1">
      <c r="B101" s="55" t="s">
        <v>100</v>
      </c>
      <c r="C101" s="34">
        <v>2018</v>
      </c>
      <c r="D101" s="35">
        <v>1</v>
      </c>
      <c r="E101" s="41"/>
    </row>
    <row r="102" spans="2:5" hidden="1">
      <c r="B102" s="55" t="s">
        <v>101</v>
      </c>
      <c r="C102" s="34">
        <v>2018</v>
      </c>
      <c r="D102" s="35">
        <v>1</v>
      </c>
      <c r="E102" s="41"/>
    </row>
    <row r="103" spans="2:5" hidden="1">
      <c r="B103" s="55" t="s">
        <v>102</v>
      </c>
      <c r="C103" s="34">
        <v>2018</v>
      </c>
      <c r="D103" s="35">
        <v>1</v>
      </c>
      <c r="E103" s="41"/>
    </row>
    <row r="104" spans="2:5">
      <c r="B104" s="25" t="s">
        <v>103</v>
      </c>
      <c r="C104" s="83">
        <v>2018</v>
      </c>
      <c r="D104" s="81">
        <v>1</v>
      </c>
      <c r="E104" s="85">
        <v>3502543.3450853298</v>
      </c>
    </row>
    <row r="105" spans="2:5" hidden="1">
      <c r="B105" s="55" t="s">
        <v>103</v>
      </c>
      <c r="C105" s="34">
        <v>2018</v>
      </c>
      <c r="D105" s="35">
        <v>1</v>
      </c>
      <c r="E105" s="41"/>
    </row>
    <row r="106" spans="2:5" hidden="1">
      <c r="B106" s="55" t="s">
        <v>104</v>
      </c>
      <c r="C106" s="34">
        <v>2018</v>
      </c>
      <c r="D106" s="35">
        <v>1</v>
      </c>
      <c r="E106" s="41"/>
    </row>
    <row r="107" spans="2:5" hidden="1">
      <c r="B107" s="55" t="s">
        <v>105</v>
      </c>
      <c r="C107" s="34">
        <v>2018</v>
      </c>
      <c r="D107" s="35">
        <v>1</v>
      </c>
      <c r="E107" s="41"/>
    </row>
    <row r="108" spans="2:5" hidden="1">
      <c r="B108" s="55" t="s">
        <v>106</v>
      </c>
      <c r="C108" s="34">
        <v>2018</v>
      </c>
      <c r="D108" s="35">
        <v>1</v>
      </c>
      <c r="E108" s="41"/>
    </row>
    <row r="109" spans="2:5" hidden="1">
      <c r="B109" s="55" t="s">
        <v>107</v>
      </c>
      <c r="C109" s="34">
        <v>2018</v>
      </c>
      <c r="D109" s="35">
        <v>1</v>
      </c>
      <c r="E109" s="41"/>
    </row>
    <row r="110" spans="2:5" hidden="1">
      <c r="B110" s="55" t="s">
        <v>108</v>
      </c>
      <c r="C110" s="34">
        <v>2018</v>
      </c>
      <c r="D110" s="35">
        <v>1</v>
      </c>
      <c r="E110" s="41"/>
    </row>
    <row r="111" spans="2:5" hidden="1">
      <c r="B111" s="55" t="s">
        <v>109</v>
      </c>
      <c r="C111" s="34">
        <v>2018</v>
      </c>
      <c r="D111" s="35">
        <v>1</v>
      </c>
      <c r="E111" s="41"/>
    </row>
    <row r="112" spans="2:5" hidden="1">
      <c r="B112" s="55" t="s">
        <v>110</v>
      </c>
      <c r="C112" s="34">
        <v>2018</v>
      </c>
      <c r="D112" s="35">
        <v>1</v>
      </c>
      <c r="E112" s="41"/>
    </row>
    <row r="113" spans="2:5" hidden="1">
      <c r="B113" s="55" t="s">
        <v>111</v>
      </c>
      <c r="C113" s="34">
        <v>2018</v>
      </c>
      <c r="D113" s="35">
        <v>1</v>
      </c>
      <c r="E113" s="41"/>
    </row>
    <row r="114" spans="2:5" hidden="1">
      <c r="B114" s="55" t="s">
        <v>112</v>
      </c>
      <c r="C114" s="34">
        <v>2018</v>
      </c>
      <c r="D114" s="35">
        <v>1</v>
      </c>
      <c r="E114" s="41"/>
    </row>
    <row r="115" spans="2:5" hidden="1">
      <c r="B115" s="55" t="s">
        <v>113</v>
      </c>
      <c r="C115" s="34">
        <v>2018</v>
      </c>
      <c r="D115" s="35">
        <v>1</v>
      </c>
      <c r="E115" s="41"/>
    </row>
    <row r="116" spans="2:5">
      <c r="B116" s="25" t="s">
        <v>114</v>
      </c>
      <c r="C116" s="83">
        <v>2018</v>
      </c>
      <c r="D116" s="81">
        <v>1</v>
      </c>
      <c r="E116" s="85">
        <v>2108759.5179110402</v>
      </c>
    </row>
    <row r="117" spans="2:5" hidden="1">
      <c r="B117" s="55" t="s">
        <v>114</v>
      </c>
      <c r="C117" s="34">
        <v>2018</v>
      </c>
      <c r="D117" s="35">
        <v>1</v>
      </c>
      <c r="E117" s="41"/>
    </row>
    <row r="118" spans="2:5" hidden="1">
      <c r="B118" s="55" t="s">
        <v>115</v>
      </c>
      <c r="C118" s="34">
        <v>2018</v>
      </c>
      <c r="D118" s="35">
        <v>1</v>
      </c>
      <c r="E118" s="41"/>
    </row>
    <row r="119" spans="2:5" hidden="1">
      <c r="B119" s="55" t="s">
        <v>116</v>
      </c>
      <c r="C119" s="34">
        <v>2018</v>
      </c>
      <c r="D119" s="35">
        <v>1</v>
      </c>
      <c r="E119" s="41"/>
    </row>
    <row r="120" spans="2:5" hidden="1">
      <c r="B120" s="55" t="s">
        <v>117</v>
      </c>
      <c r="C120" s="34">
        <v>2018</v>
      </c>
      <c r="D120" s="35">
        <v>1</v>
      </c>
      <c r="E120" s="41"/>
    </row>
    <row r="121" spans="2:5" hidden="1">
      <c r="B121" s="55" t="s">
        <v>118</v>
      </c>
      <c r="C121" s="34">
        <v>2018</v>
      </c>
      <c r="D121" s="35">
        <v>1</v>
      </c>
      <c r="E121" s="41"/>
    </row>
    <row r="122" spans="2:5">
      <c r="B122" s="25" t="s">
        <v>119</v>
      </c>
      <c r="C122" s="83">
        <v>2018</v>
      </c>
      <c r="D122" s="81">
        <v>1</v>
      </c>
      <c r="E122" s="85">
        <v>4292955.2705349196</v>
      </c>
    </row>
    <row r="123" spans="2:5" hidden="1">
      <c r="B123" s="55" t="s">
        <v>120</v>
      </c>
      <c r="C123" s="34">
        <v>2018</v>
      </c>
      <c r="D123" s="35">
        <v>1</v>
      </c>
      <c r="E123" s="41"/>
    </row>
    <row r="124" spans="2:5" hidden="1">
      <c r="B124" s="55" t="s">
        <v>121</v>
      </c>
      <c r="C124" s="34">
        <v>2018</v>
      </c>
      <c r="D124" s="35">
        <v>1</v>
      </c>
      <c r="E124" s="41"/>
    </row>
    <row r="125" spans="2:5" hidden="1">
      <c r="B125" s="55" t="s">
        <v>122</v>
      </c>
      <c r="C125" s="34">
        <v>2018</v>
      </c>
      <c r="D125" s="35">
        <v>1</v>
      </c>
      <c r="E125" s="41"/>
    </row>
    <row r="126" spans="2:5" hidden="1">
      <c r="B126" s="55" t="s">
        <v>123</v>
      </c>
      <c r="C126" s="34">
        <v>2018</v>
      </c>
      <c r="D126" s="35">
        <v>1</v>
      </c>
      <c r="E126" s="41"/>
    </row>
    <row r="127" spans="2:5" hidden="1">
      <c r="B127" s="55" t="s">
        <v>119</v>
      </c>
      <c r="C127" s="34">
        <v>2018</v>
      </c>
      <c r="D127" s="35">
        <v>1</v>
      </c>
      <c r="E127" s="41"/>
    </row>
    <row r="128" spans="2:5" hidden="1">
      <c r="B128" s="55" t="s">
        <v>124</v>
      </c>
      <c r="C128" s="34">
        <v>2018</v>
      </c>
      <c r="D128" s="35">
        <v>1</v>
      </c>
      <c r="E128" s="41"/>
    </row>
    <row r="129" spans="2:5" hidden="1">
      <c r="B129" s="55" t="s">
        <v>125</v>
      </c>
      <c r="C129" s="34">
        <v>2018</v>
      </c>
      <c r="D129" s="35">
        <v>1</v>
      </c>
      <c r="E129" s="41"/>
    </row>
    <row r="130" spans="2:5" hidden="1">
      <c r="B130" s="55" t="s">
        <v>126</v>
      </c>
      <c r="C130" s="34">
        <v>2018</v>
      </c>
      <c r="D130" s="35">
        <v>1</v>
      </c>
      <c r="E130" s="41"/>
    </row>
    <row r="131" spans="2:5" hidden="1">
      <c r="B131" s="55" t="s">
        <v>127</v>
      </c>
      <c r="C131" s="34">
        <v>2018</v>
      </c>
      <c r="D131" s="35">
        <v>1</v>
      </c>
      <c r="E131" s="41"/>
    </row>
    <row r="132" spans="2:5">
      <c r="B132" s="25" t="s">
        <v>128</v>
      </c>
      <c r="C132" s="83">
        <v>2018</v>
      </c>
      <c r="D132" s="81">
        <v>1</v>
      </c>
      <c r="E132" s="85">
        <v>2293555.7373391702</v>
      </c>
    </row>
    <row r="133" spans="2:5" hidden="1">
      <c r="B133" s="55" t="s">
        <v>129</v>
      </c>
      <c r="C133" s="34">
        <v>2018</v>
      </c>
      <c r="D133" s="35">
        <v>1</v>
      </c>
      <c r="E133" s="41"/>
    </row>
    <row r="134" spans="2:5" hidden="1">
      <c r="B134" s="55" t="s">
        <v>130</v>
      </c>
      <c r="C134" s="34">
        <v>2018</v>
      </c>
      <c r="D134" s="35">
        <v>1</v>
      </c>
      <c r="E134" s="41"/>
    </row>
    <row r="135" spans="2:5" hidden="1">
      <c r="B135" s="55" t="s">
        <v>131</v>
      </c>
      <c r="C135" s="34">
        <v>2018</v>
      </c>
      <c r="D135" s="35">
        <v>1</v>
      </c>
      <c r="E135" s="41"/>
    </row>
    <row r="136" spans="2:5" hidden="1">
      <c r="B136" s="55" t="s">
        <v>132</v>
      </c>
      <c r="C136" s="34">
        <v>2018</v>
      </c>
      <c r="D136" s="35">
        <v>1</v>
      </c>
      <c r="E136" s="41"/>
    </row>
    <row r="137" spans="2:5" hidden="1">
      <c r="B137" s="55" t="s">
        <v>133</v>
      </c>
      <c r="C137" s="34">
        <v>2018</v>
      </c>
      <c r="D137" s="35">
        <v>1</v>
      </c>
      <c r="E137" s="41"/>
    </row>
    <row r="138" spans="2:5" hidden="1">
      <c r="B138" s="55" t="s">
        <v>134</v>
      </c>
      <c r="C138" s="34">
        <v>2018</v>
      </c>
      <c r="D138" s="35">
        <v>1</v>
      </c>
      <c r="E138" s="41"/>
    </row>
    <row r="139" spans="2:5" hidden="1">
      <c r="B139" s="55" t="s">
        <v>135</v>
      </c>
      <c r="C139" s="34">
        <v>2018</v>
      </c>
      <c r="D139" s="35">
        <v>1</v>
      </c>
      <c r="E139" s="41"/>
    </row>
    <row r="140" spans="2:5" hidden="1">
      <c r="B140" s="55" t="s">
        <v>136</v>
      </c>
      <c r="C140" s="34">
        <v>2018</v>
      </c>
      <c r="D140" s="35">
        <v>1</v>
      </c>
      <c r="E140" s="41"/>
    </row>
    <row r="141" spans="2:5" hidden="1">
      <c r="B141" s="55" t="s">
        <v>137</v>
      </c>
      <c r="C141" s="34">
        <v>2018</v>
      </c>
      <c r="D141" s="35">
        <v>1</v>
      </c>
      <c r="E141" s="41"/>
    </row>
    <row r="142" spans="2:5" hidden="1">
      <c r="B142" s="55" t="s">
        <v>138</v>
      </c>
      <c r="C142" s="34">
        <v>2018</v>
      </c>
      <c r="D142" s="35">
        <v>1</v>
      </c>
      <c r="E142" s="41"/>
    </row>
    <row r="143" spans="2:5" hidden="1">
      <c r="B143" s="55" t="s">
        <v>139</v>
      </c>
      <c r="C143" s="34">
        <v>2018</v>
      </c>
      <c r="D143" s="35">
        <v>1</v>
      </c>
      <c r="E143" s="41"/>
    </row>
    <row r="144" spans="2:5" hidden="1">
      <c r="B144" s="55" t="s">
        <v>140</v>
      </c>
      <c r="C144" s="34">
        <v>2018</v>
      </c>
      <c r="D144" s="35">
        <v>1</v>
      </c>
      <c r="E144" s="41"/>
    </row>
    <row r="145" spans="2:5">
      <c r="B145" s="25" t="s">
        <v>141</v>
      </c>
      <c r="C145" s="83">
        <v>2018</v>
      </c>
      <c r="D145" s="81">
        <v>1</v>
      </c>
      <c r="E145" s="85">
        <v>1305115.6830615001</v>
      </c>
    </row>
    <row r="146" spans="2:5" hidden="1">
      <c r="B146" s="55" t="s">
        <v>142</v>
      </c>
      <c r="C146" s="34">
        <v>2018</v>
      </c>
      <c r="D146" s="35">
        <v>1</v>
      </c>
      <c r="E146" s="41"/>
    </row>
    <row r="147" spans="2:5" hidden="1">
      <c r="B147" s="55" t="s">
        <v>143</v>
      </c>
      <c r="C147" s="34">
        <v>2018</v>
      </c>
      <c r="D147" s="35">
        <v>1</v>
      </c>
      <c r="E147" s="41"/>
    </row>
    <row r="148" spans="2:5" hidden="1">
      <c r="B148" s="55" t="s">
        <v>141</v>
      </c>
      <c r="C148" s="34">
        <v>2018</v>
      </c>
      <c r="D148" s="35">
        <v>1</v>
      </c>
      <c r="E148" s="41"/>
    </row>
    <row r="149" spans="2:5">
      <c r="B149" s="25" t="s">
        <v>144</v>
      </c>
      <c r="C149" s="83">
        <v>2018</v>
      </c>
      <c r="D149" s="81">
        <v>1</v>
      </c>
      <c r="E149" s="85">
        <v>3046533.2342658499</v>
      </c>
    </row>
    <row r="150" spans="2:5">
      <c r="B150" s="55" t="s">
        <v>223</v>
      </c>
      <c r="C150" s="83">
        <v>2018</v>
      </c>
      <c r="D150" s="81">
        <v>1</v>
      </c>
      <c r="E150" s="85">
        <v>225260.383394437</v>
      </c>
    </row>
    <row r="151" spans="2:5" hidden="1">
      <c r="B151" s="55" t="s">
        <v>145</v>
      </c>
      <c r="C151" s="34">
        <v>2018</v>
      </c>
      <c r="D151" s="35">
        <v>1</v>
      </c>
      <c r="E151" s="41"/>
    </row>
    <row r="152" spans="2:5" hidden="1">
      <c r="B152" s="55" t="s">
        <v>146</v>
      </c>
      <c r="C152" s="34">
        <v>2018</v>
      </c>
      <c r="D152" s="35">
        <v>1</v>
      </c>
      <c r="E152" s="41"/>
    </row>
    <row r="153" spans="2:5" hidden="1">
      <c r="B153" s="55" t="s">
        <v>147</v>
      </c>
      <c r="C153" s="34">
        <v>2018</v>
      </c>
      <c r="D153" s="35">
        <v>1</v>
      </c>
      <c r="E153" s="41"/>
    </row>
    <row r="154" spans="2:5" hidden="1">
      <c r="B154" s="55" t="s">
        <v>148</v>
      </c>
      <c r="C154" s="34">
        <v>2018</v>
      </c>
      <c r="D154" s="35">
        <v>1</v>
      </c>
      <c r="E154" s="41"/>
    </row>
    <row r="155" spans="2:5" hidden="1">
      <c r="B155" s="55" t="s">
        <v>149</v>
      </c>
      <c r="C155" s="34">
        <v>2018</v>
      </c>
      <c r="D155" s="35">
        <v>1</v>
      </c>
      <c r="E155" s="41"/>
    </row>
    <row r="156" spans="2:5" hidden="1">
      <c r="B156" s="55" t="s">
        <v>150</v>
      </c>
      <c r="C156" s="34">
        <v>2018</v>
      </c>
      <c r="D156" s="35">
        <v>1</v>
      </c>
      <c r="E156" s="41"/>
    </row>
    <row r="157" spans="2:5" hidden="1">
      <c r="B157" s="55" t="s">
        <v>151</v>
      </c>
      <c r="C157" s="34">
        <v>2018</v>
      </c>
      <c r="D157" s="35">
        <v>1</v>
      </c>
      <c r="E157" s="41"/>
    </row>
    <row r="158" spans="2:5" hidden="1">
      <c r="B158" s="55" t="s">
        <v>152</v>
      </c>
      <c r="C158" s="34">
        <v>2018</v>
      </c>
      <c r="D158" s="35">
        <v>1</v>
      </c>
      <c r="E158" s="41"/>
    </row>
    <row r="159" spans="2:5" hidden="1">
      <c r="B159" s="55" t="s">
        <v>153</v>
      </c>
      <c r="C159" s="34">
        <v>2018</v>
      </c>
      <c r="D159" s="35">
        <v>1</v>
      </c>
      <c r="E159" s="41"/>
    </row>
    <row r="160" spans="2:5">
      <c r="B160" s="25" t="s">
        <v>154</v>
      </c>
      <c r="C160" s="83">
        <v>2018</v>
      </c>
      <c r="D160" s="81">
        <v>1</v>
      </c>
      <c r="E160" s="85">
        <v>37045414</v>
      </c>
    </row>
    <row r="161" spans="2:5" hidden="1">
      <c r="B161" s="55" t="s">
        <v>155</v>
      </c>
      <c r="C161" s="34">
        <v>2018</v>
      </c>
      <c r="D161" s="35">
        <v>1</v>
      </c>
      <c r="E161" s="41"/>
    </row>
    <row r="162" spans="2:5" hidden="1">
      <c r="B162" s="55" t="s">
        <v>156</v>
      </c>
      <c r="C162" s="34">
        <v>2018</v>
      </c>
      <c r="D162" s="35">
        <v>1</v>
      </c>
      <c r="E162" s="41"/>
    </row>
    <row r="163" spans="2:5" hidden="1">
      <c r="B163" s="55" t="s">
        <v>154</v>
      </c>
      <c r="C163" s="34">
        <v>2018</v>
      </c>
      <c r="D163" s="35">
        <v>1</v>
      </c>
      <c r="E163" s="41"/>
    </row>
    <row r="164" spans="2:5" hidden="1">
      <c r="B164" s="55" t="s">
        <v>157</v>
      </c>
      <c r="C164" s="34">
        <v>2018</v>
      </c>
      <c r="D164" s="35">
        <v>1</v>
      </c>
      <c r="E164" s="41"/>
    </row>
    <row r="165" spans="2:5" hidden="1">
      <c r="B165" s="55" t="s">
        <v>158</v>
      </c>
      <c r="C165" s="34">
        <v>2018</v>
      </c>
      <c r="D165" s="35">
        <v>1</v>
      </c>
      <c r="E165" s="41"/>
    </row>
    <row r="166" spans="2:5" hidden="1">
      <c r="B166" s="55" t="s">
        <v>159</v>
      </c>
      <c r="C166" s="34">
        <v>2018</v>
      </c>
      <c r="D166" s="35">
        <v>1</v>
      </c>
      <c r="E166" s="41"/>
    </row>
    <row r="167" spans="2:5" hidden="1">
      <c r="B167" s="55" t="s">
        <v>160</v>
      </c>
      <c r="C167" s="34">
        <v>2018</v>
      </c>
      <c r="D167" s="35">
        <v>1</v>
      </c>
      <c r="E167" s="41"/>
    </row>
    <row r="168" spans="2:5" hidden="1">
      <c r="B168" s="55" t="s">
        <v>161</v>
      </c>
      <c r="C168" s="34">
        <v>2018</v>
      </c>
      <c r="D168" s="35">
        <v>1</v>
      </c>
      <c r="E168" s="41"/>
    </row>
    <row r="169" spans="2:5">
      <c r="B169" s="25" t="s">
        <v>162</v>
      </c>
      <c r="C169" s="83">
        <v>2018</v>
      </c>
      <c r="D169" s="81">
        <v>1</v>
      </c>
      <c r="E169" s="85">
        <v>7697236.0915600797</v>
      </c>
    </row>
    <row r="170" spans="2:5" hidden="1">
      <c r="B170" s="55" t="s">
        <v>163</v>
      </c>
      <c r="C170" s="34">
        <v>2018</v>
      </c>
      <c r="D170" s="35">
        <v>1</v>
      </c>
      <c r="E170" s="41"/>
    </row>
    <row r="171" spans="2:5" hidden="1">
      <c r="B171" s="55" t="s">
        <v>164</v>
      </c>
      <c r="C171" s="34">
        <v>2018</v>
      </c>
      <c r="D171" s="35">
        <v>1</v>
      </c>
      <c r="E171" s="41"/>
    </row>
    <row r="172" spans="2:5" hidden="1">
      <c r="B172" s="55" t="s">
        <v>165</v>
      </c>
      <c r="C172" s="34">
        <v>2018</v>
      </c>
      <c r="D172" s="35">
        <v>1</v>
      </c>
      <c r="E172" s="41"/>
    </row>
    <row r="173" spans="2:5">
      <c r="B173" s="25" t="s">
        <v>166</v>
      </c>
      <c r="C173" s="83">
        <v>2018</v>
      </c>
      <c r="D173" s="81">
        <v>1</v>
      </c>
      <c r="E173" s="85">
        <v>1606540.4801341</v>
      </c>
    </row>
    <row r="174" spans="2:5" hidden="1">
      <c r="B174" s="55" t="s">
        <v>167</v>
      </c>
      <c r="C174" s="34">
        <v>2018</v>
      </c>
      <c r="D174" s="35">
        <v>1</v>
      </c>
      <c r="E174" s="41"/>
    </row>
    <row r="175" spans="2:5" hidden="1">
      <c r="B175" s="55" t="s">
        <v>168</v>
      </c>
      <c r="C175" s="34">
        <v>2018</v>
      </c>
      <c r="D175" s="35">
        <v>1</v>
      </c>
      <c r="E175" s="41"/>
    </row>
    <row r="176" spans="2:5" hidden="1">
      <c r="B176" s="55" t="s">
        <v>169</v>
      </c>
      <c r="C176" s="34">
        <v>2018</v>
      </c>
      <c r="D176" s="35">
        <v>1</v>
      </c>
      <c r="E176" s="41"/>
    </row>
    <row r="177" spans="2:5">
      <c r="B177" s="25" t="s">
        <v>170</v>
      </c>
      <c r="C177" s="83">
        <v>2018</v>
      </c>
      <c r="D177" s="81">
        <v>1</v>
      </c>
      <c r="E177" s="85">
        <v>2227396.0835998999</v>
      </c>
    </row>
    <row r="178" spans="2:5" hidden="1">
      <c r="B178" s="55" t="s">
        <v>170</v>
      </c>
      <c r="C178" s="34">
        <v>2018</v>
      </c>
      <c r="D178" s="35">
        <v>1</v>
      </c>
      <c r="E178" s="41"/>
    </row>
    <row r="179" spans="2:5" hidden="1">
      <c r="B179" s="55" t="s">
        <v>171</v>
      </c>
      <c r="C179" s="34">
        <v>2018</v>
      </c>
      <c r="D179" s="35">
        <v>1</v>
      </c>
      <c r="E179" s="41"/>
    </row>
    <row r="180" spans="2:5" hidden="1">
      <c r="B180" s="55" t="s">
        <v>172</v>
      </c>
      <c r="C180" s="34">
        <v>2018</v>
      </c>
      <c r="D180" s="35">
        <v>1</v>
      </c>
      <c r="E180" s="41"/>
    </row>
    <row r="181" spans="2:5">
      <c r="B181" s="25" t="s">
        <v>173</v>
      </c>
      <c r="C181" s="83">
        <v>2018</v>
      </c>
      <c r="D181" s="81">
        <v>1</v>
      </c>
      <c r="E181" s="85">
        <v>3593714.8726846701</v>
      </c>
    </row>
    <row r="182" spans="2:5" hidden="1">
      <c r="B182" s="55" t="s">
        <v>173</v>
      </c>
      <c r="C182" s="34">
        <v>2018</v>
      </c>
      <c r="D182" s="35">
        <v>1</v>
      </c>
      <c r="E182" s="41"/>
    </row>
    <row r="183" spans="2:5" hidden="1">
      <c r="B183" s="55" t="s">
        <v>174</v>
      </c>
      <c r="C183" s="34">
        <v>2018</v>
      </c>
      <c r="D183" s="35">
        <v>1</v>
      </c>
      <c r="E183" s="41"/>
    </row>
    <row r="184" spans="2:5" hidden="1">
      <c r="B184" s="55" t="s">
        <v>175</v>
      </c>
      <c r="C184" s="34">
        <v>2018</v>
      </c>
      <c r="D184" s="35">
        <v>1</v>
      </c>
      <c r="E184" s="41"/>
    </row>
    <row r="185" spans="2:5" hidden="1">
      <c r="B185" s="55" t="s">
        <v>176</v>
      </c>
      <c r="C185" s="34">
        <v>2018</v>
      </c>
      <c r="D185" s="35">
        <v>1</v>
      </c>
      <c r="E185" s="41"/>
    </row>
    <row r="186" spans="2:5" hidden="1">
      <c r="B186" s="55" t="s">
        <v>177</v>
      </c>
      <c r="C186" s="34">
        <v>2018</v>
      </c>
      <c r="D186" s="35">
        <v>1</v>
      </c>
      <c r="E186" s="41"/>
    </row>
    <row r="187" spans="2:5" hidden="1">
      <c r="B187" s="55" t="s">
        <v>178</v>
      </c>
      <c r="C187" s="34">
        <v>2018</v>
      </c>
      <c r="D187" s="35">
        <v>1</v>
      </c>
      <c r="E187" s="41"/>
    </row>
    <row r="188" spans="2:5" hidden="1">
      <c r="B188" s="55" t="s">
        <v>179</v>
      </c>
      <c r="C188" s="34">
        <v>2018</v>
      </c>
      <c r="D188" s="35">
        <v>1</v>
      </c>
      <c r="E188" s="41"/>
    </row>
    <row r="189" spans="2:5" hidden="1">
      <c r="B189" s="55" t="s">
        <v>180</v>
      </c>
      <c r="C189" s="34">
        <v>2018</v>
      </c>
      <c r="D189" s="35">
        <v>1</v>
      </c>
      <c r="E189" s="41"/>
    </row>
    <row r="190" spans="2:5">
      <c r="B190" s="25" t="s">
        <v>181</v>
      </c>
      <c r="C190" s="83">
        <v>2018</v>
      </c>
      <c r="D190" s="81">
        <v>1</v>
      </c>
      <c r="E190" s="85">
        <v>7133356.5469405903</v>
      </c>
    </row>
    <row r="191" spans="2:5" hidden="1">
      <c r="B191" s="55" t="s">
        <v>181</v>
      </c>
      <c r="C191" s="34">
        <v>2018</v>
      </c>
      <c r="D191" s="35">
        <v>1</v>
      </c>
      <c r="E191" s="41"/>
    </row>
    <row r="192" spans="2:5" hidden="1">
      <c r="B192" s="55" t="s">
        <v>182</v>
      </c>
      <c r="C192" s="34">
        <v>2018</v>
      </c>
      <c r="D192" s="35">
        <v>1</v>
      </c>
      <c r="E192" s="41"/>
    </row>
    <row r="193" spans="2:5" hidden="1">
      <c r="B193" s="55" t="s">
        <v>183</v>
      </c>
      <c r="C193" s="34">
        <v>2018</v>
      </c>
      <c r="D193" s="35">
        <v>1</v>
      </c>
      <c r="E193" s="41"/>
    </row>
    <row r="194" spans="2:5" hidden="1">
      <c r="B194" s="55" t="s">
        <v>184</v>
      </c>
      <c r="C194" s="34">
        <v>2018</v>
      </c>
      <c r="D194" s="35">
        <v>1</v>
      </c>
      <c r="E194" s="41"/>
    </row>
    <row r="195" spans="2:5" hidden="1">
      <c r="B195" s="55" t="s">
        <v>185</v>
      </c>
      <c r="C195" s="34">
        <v>2018</v>
      </c>
      <c r="D195" s="35">
        <v>1</v>
      </c>
      <c r="E195" s="41"/>
    </row>
    <row r="196" spans="2:5" hidden="1">
      <c r="B196" s="55" t="s">
        <v>186</v>
      </c>
      <c r="C196" s="34">
        <v>2018</v>
      </c>
      <c r="D196" s="35">
        <v>1</v>
      </c>
      <c r="E196" s="41"/>
    </row>
    <row r="197" spans="2:5" hidden="1">
      <c r="B197" s="55" t="s">
        <v>187</v>
      </c>
      <c r="C197" s="34">
        <v>2018</v>
      </c>
      <c r="D197" s="35">
        <v>1</v>
      </c>
      <c r="E197" s="41"/>
    </row>
    <row r="198" spans="2:5" hidden="1">
      <c r="B198" s="55" t="s">
        <v>188</v>
      </c>
      <c r="C198" s="34">
        <v>2018</v>
      </c>
      <c r="D198" s="35">
        <v>1</v>
      </c>
      <c r="E198" s="41"/>
    </row>
    <row r="199" spans="2:5" hidden="1">
      <c r="B199" s="55" t="s">
        <v>189</v>
      </c>
      <c r="C199" s="34">
        <v>2018</v>
      </c>
      <c r="D199" s="35">
        <v>1</v>
      </c>
      <c r="E199" s="41"/>
    </row>
    <row r="200" spans="2:5" hidden="1">
      <c r="B200" s="55" t="s">
        <v>190</v>
      </c>
      <c r="C200" s="34">
        <v>2018</v>
      </c>
      <c r="D200" s="35">
        <v>1</v>
      </c>
      <c r="E200" s="41"/>
    </row>
    <row r="201" spans="2:5" hidden="1">
      <c r="B201" s="55" t="s">
        <v>191</v>
      </c>
      <c r="C201" s="34">
        <v>2018</v>
      </c>
      <c r="D201" s="35">
        <v>1</v>
      </c>
      <c r="E201" s="41"/>
    </row>
    <row r="202" spans="2:5" hidden="1">
      <c r="B202" s="55" t="s">
        <v>192</v>
      </c>
      <c r="C202" s="34">
        <v>2018</v>
      </c>
      <c r="D202" s="35">
        <v>1</v>
      </c>
      <c r="E202" s="41"/>
    </row>
    <row r="203" spans="2:5" hidden="1">
      <c r="B203" s="55" t="s">
        <v>193</v>
      </c>
      <c r="C203" s="34">
        <v>2018</v>
      </c>
      <c r="D203" s="35">
        <v>1</v>
      </c>
      <c r="E203" s="41"/>
    </row>
    <row r="204" spans="2:5">
      <c r="B204" s="25" t="s">
        <v>194</v>
      </c>
      <c r="C204" s="83">
        <v>2018</v>
      </c>
      <c r="D204" s="81">
        <v>1</v>
      </c>
      <c r="E204" s="85">
        <v>4370032.25</v>
      </c>
    </row>
    <row r="205" spans="2:5" hidden="1">
      <c r="B205" s="55" t="s">
        <v>195</v>
      </c>
      <c r="C205" s="34">
        <v>2018</v>
      </c>
      <c r="D205" s="35">
        <v>1</v>
      </c>
      <c r="E205" s="41"/>
    </row>
    <row r="206" spans="2:5" hidden="1">
      <c r="B206" s="55" t="s">
        <v>196</v>
      </c>
      <c r="C206" s="34">
        <v>2018</v>
      </c>
      <c r="D206" s="35">
        <v>1</v>
      </c>
      <c r="E206" s="41"/>
    </row>
    <row r="207" spans="2:5" hidden="1">
      <c r="B207" s="55" t="s">
        <v>197</v>
      </c>
      <c r="C207" s="34">
        <v>2018</v>
      </c>
      <c r="D207" s="35">
        <v>1</v>
      </c>
      <c r="E207" s="41"/>
    </row>
    <row r="208" spans="2:5" hidden="1">
      <c r="B208" s="55" t="s">
        <v>198</v>
      </c>
      <c r="C208" s="34">
        <v>2018</v>
      </c>
      <c r="D208" s="35">
        <v>1</v>
      </c>
      <c r="E208" s="41"/>
    </row>
    <row r="209" spans="2:5" hidden="1">
      <c r="B209" s="55" t="s">
        <v>199</v>
      </c>
      <c r="C209" s="34">
        <v>2018</v>
      </c>
      <c r="D209" s="35">
        <v>1</v>
      </c>
      <c r="E209" s="41"/>
    </row>
    <row r="210" spans="2:5" hidden="1">
      <c r="B210" s="55" t="s">
        <v>200</v>
      </c>
      <c r="C210" s="34">
        <v>2018</v>
      </c>
      <c r="D210" s="35">
        <v>1</v>
      </c>
      <c r="E210" s="41"/>
    </row>
    <row r="211" spans="2:5" hidden="1">
      <c r="B211" s="55" t="s">
        <v>201</v>
      </c>
      <c r="C211" s="34">
        <v>2018</v>
      </c>
      <c r="D211" s="35">
        <v>1</v>
      </c>
      <c r="E211" s="41"/>
    </row>
    <row r="212" spans="2:5" hidden="1">
      <c r="B212" s="55" t="s">
        <v>202</v>
      </c>
      <c r="C212" s="34">
        <v>2018</v>
      </c>
      <c r="D212" s="35">
        <v>1</v>
      </c>
      <c r="E212" s="41"/>
    </row>
    <row r="213" spans="2:5" hidden="1">
      <c r="B213" s="55" t="s">
        <v>194</v>
      </c>
      <c r="C213" s="34">
        <v>2018</v>
      </c>
      <c r="D213" s="35">
        <v>1</v>
      </c>
      <c r="E213" s="41"/>
    </row>
    <row r="214" spans="2:5" hidden="1">
      <c r="B214" s="55" t="s">
        <v>203</v>
      </c>
      <c r="C214" s="34">
        <v>2018</v>
      </c>
      <c r="D214" s="35">
        <v>1</v>
      </c>
      <c r="E214" s="41"/>
    </row>
    <row r="215" spans="2:5">
      <c r="B215" s="25" t="s">
        <v>204</v>
      </c>
      <c r="C215" s="83">
        <v>2018</v>
      </c>
      <c r="D215" s="81">
        <v>1</v>
      </c>
      <c r="E215" s="85">
        <v>1460106.6691477799</v>
      </c>
    </row>
    <row r="216" spans="2:5" hidden="1">
      <c r="B216" s="55" t="s">
        <v>204</v>
      </c>
      <c r="C216" s="34">
        <v>2018</v>
      </c>
      <c r="D216" s="35">
        <v>1</v>
      </c>
      <c r="E216" s="41"/>
    </row>
    <row r="217" spans="2:5" hidden="1">
      <c r="B217" s="55" t="s">
        <v>205</v>
      </c>
      <c r="C217" s="34">
        <v>2018</v>
      </c>
      <c r="D217" s="35">
        <v>1</v>
      </c>
      <c r="E217" s="41"/>
    </row>
    <row r="218" spans="2:5" hidden="1">
      <c r="B218" s="55" t="s">
        <v>206</v>
      </c>
      <c r="C218" s="34">
        <v>2018</v>
      </c>
      <c r="D218" s="35">
        <v>1</v>
      </c>
      <c r="E218" s="41"/>
    </row>
    <row r="219" spans="2:5" hidden="1">
      <c r="B219" s="55" t="s">
        <v>207</v>
      </c>
      <c r="C219" s="34">
        <v>2018</v>
      </c>
      <c r="D219" s="35">
        <v>1</v>
      </c>
      <c r="E219" s="41"/>
    </row>
    <row r="220" spans="2:5">
      <c r="B220" s="25" t="s">
        <v>208</v>
      </c>
      <c r="C220" s="83">
        <v>2018</v>
      </c>
      <c r="D220" s="81">
        <v>1</v>
      </c>
      <c r="E220" s="85">
        <v>469162.268298398</v>
      </c>
    </row>
    <row r="221" spans="2:5" hidden="1">
      <c r="B221" s="55" t="s">
        <v>208</v>
      </c>
      <c r="C221" s="34">
        <v>2018</v>
      </c>
      <c r="D221" s="35">
        <v>1</v>
      </c>
      <c r="E221" s="56"/>
    </row>
    <row r="222" spans="2:5" hidden="1">
      <c r="B222" s="55" t="s">
        <v>209</v>
      </c>
      <c r="C222" s="34">
        <v>2018</v>
      </c>
      <c r="D222" s="35">
        <v>1</v>
      </c>
      <c r="E222" s="56"/>
    </row>
    <row r="223" spans="2:5" hidden="1">
      <c r="B223" s="55" t="s">
        <v>210</v>
      </c>
      <c r="C223" s="34">
        <v>2018</v>
      </c>
      <c r="D223" s="35">
        <v>1</v>
      </c>
      <c r="E223" s="56"/>
    </row>
    <row r="224" spans="2:5">
      <c r="B224" s="25" t="s">
        <v>159</v>
      </c>
      <c r="C224" s="83">
        <v>2018</v>
      </c>
      <c r="D224" s="81">
        <v>1</v>
      </c>
      <c r="E224" s="85">
        <v>9659935.5848315395</v>
      </c>
    </row>
  </sheetData>
  <autoFilter ref="B7:E224">
    <filterColumn colId="3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Zonificación Forestal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CARLOS ENRIQUE NAMUCHE GUEVARA</cp:lastModifiedBy>
  <dcterms:created xsi:type="dcterms:W3CDTF">2019-02-05T15:02:00Z</dcterms:created>
  <dcterms:modified xsi:type="dcterms:W3CDTF">2019-04-04T14:42:52Z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1033-11.2.0.8292</vt:lpwstr>
  </property>
</Properties>
</file>